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\Investice mimo program\Program_133 240\VZ zhotovitel\prilohy ZD_zverejneni\VYKAZ VYMER\XLS\"/>
    </mc:Choice>
  </mc:AlternateContent>
  <bookViews>
    <workbookView xWindow="0" yWindow="0" windowWidth="23745" windowHeight="13710"/>
  </bookViews>
  <sheets>
    <sheet name="KL" sheetId="1" r:id="rId1"/>
    <sheet name="VR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">KL!$D$23</definedName>
    <definedName name="_xlnm.Print_Area" localSheetId="0">KL!$A$1:$I$77</definedName>
    <definedName name="_xlnm.Print_Area" localSheetId="1">VRN!$A$1:$H$30</definedName>
    <definedName name="SazbaDPH1" localSheetId="0">KL!$D$20</definedName>
    <definedName name="SazbaDPH2" localSheetId="0">KL!$D$22</definedName>
    <definedName name="StavbaCelkem" localSheetId="0">KL!$H$63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" l="1"/>
  <c r="H56" i="1" l="1"/>
  <c r="H62" i="1" l="1"/>
  <c r="H61" i="1" l="1"/>
  <c r="H60" i="1" l="1"/>
  <c r="H59" i="1" l="1"/>
  <c r="H58" i="1" l="1"/>
  <c r="H57" i="1" l="1"/>
  <c r="H55" i="1" l="1"/>
  <c r="H53" i="1" l="1"/>
  <c r="H52" i="1" l="1"/>
  <c r="H51" i="1" l="1"/>
  <c r="H50" i="1" l="1"/>
  <c r="H49" i="1" l="1"/>
  <c r="H48" i="1" l="1"/>
  <c r="H47" i="1" l="1"/>
  <c r="H46" i="1" l="1"/>
  <c r="H45" i="1" l="1"/>
  <c r="H43" i="1" l="1"/>
  <c r="H42" i="1" l="1"/>
  <c r="H41" i="1" l="1"/>
  <c r="H40" i="1" l="1"/>
  <c r="H39" i="1" l="1"/>
  <c r="H38" i="1" l="1"/>
  <c r="H37" i="1" l="1"/>
  <c r="H36" i="1" l="1"/>
  <c r="H35" i="1" l="1"/>
  <c r="H34" i="1" l="1"/>
  <c r="I38" i="1" l="1"/>
  <c r="F38" i="1" s="1"/>
  <c r="I36" i="1"/>
  <c r="F36" i="1" s="1"/>
  <c r="I49" i="1"/>
  <c r="I37" i="1" l="1"/>
  <c r="F37" i="1" s="1"/>
  <c r="I48" i="1"/>
  <c r="F48" i="1" s="1"/>
  <c r="I47" i="1"/>
  <c r="F47" i="1" s="1"/>
  <c r="F49" i="1"/>
  <c r="I42" i="1" l="1"/>
  <c r="F42" i="1" s="1"/>
  <c r="I41" i="1"/>
  <c r="F41" i="1" s="1"/>
  <c r="I40" i="1"/>
  <c r="F40" i="1" s="1"/>
  <c r="I39" i="1"/>
  <c r="F39" i="1" s="1"/>
  <c r="I51" i="1"/>
  <c r="F51" i="1" s="1"/>
  <c r="I53" i="1"/>
  <c r="F53" i="1" s="1"/>
  <c r="I52" i="1"/>
  <c r="F52" i="1" s="1"/>
  <c r="I50" i="1"/>
  <c r="F50" i="1" s="1"/>
  <c r="I62" i="1"/>
  <c r="F62" i="1" s="1"/>
  <c r="I61" i="1"/>
  <c r="F61" i="1" s="1"/>
  <c r="H44" i="1" l="1"/>
  <c r="I59" i="1"/>
  <c r="F59" i="1" s="1"/>
  <c r="I58" i="1"/>
  <c r="F58" i="1" s="1"/>
  <c r="I57" i="1"/>
  <c r="F57" i="1" s="1"/>
  <c r="I60" i="1"/>
  <c r="F60" i="1" s="1"/>
  <c r="I56" i="1"/>
  <c r="F56" i="1" s="1"/>
  <c r="I55" i="1"/>
  <c r="F55" i="1" s="1"/>
  <c r="H54" i="1"/>
  <c r="I46" i="1"/>
  <c r="F46" i="1" s="1"/>
  <c r="I45" i="1"/>
  <c r="I43" i="1"/>
  <c r="F43" i="1" s="1"/>
  <c r="I35" i="1"/>
  <c r="F35" i="1" s="1"/>
  <c r="I34" i="1"/>
  <c r="H33" i="1"/>
  <c r="C24" i="2"/>
  <c r="G23" i="2"/>
  <c r="G21" i="2"/>
  <c r="G20" i="2"/>
  <c r="G18" i="2"/>
  <c r="G16" i="2"/>
  <c r="G15" i="2"/>
  <c r="G13" i="2"/>
  <c r="G12" i="2"/>
  <c r="G11" i="2"/>
  <c r="G10" i="2"/>
  <c r="G9" i="2"/>
  <c r="G8" i="2"/>
  <c r="H32" i="1" l="1"/>
  <c r="H63" i="1" s="1"/>
  <c r="F45" i="1"/>
  <c r="F44" i="1" s="1"/>
  <c r="I44" i="1"/>
  <c r="F54" i="1"/>
  <c r="I54" i="1"/>
  <c r="I33" i="1"/>
  <c r="F34" i="1"/>
  <c r="F33" i="1" s="1"/>
  <c r="I32" i="1" l="1"/>
  <c r="I63" i="1" s="1"/>
  <c r="H30" i="1"/>
  <c r="G30" i="1"/>
  <c r="I23" i="1" l="1"/>
  <c r="I22" i="1"/>
  <c r="F32" i="1"/>
  <c r="F63" i="1" s="1"/>
  <c r="I24" i="1" l="1"/>
</calcChain>
</file>

<file path=xl/sharedStrings.xml><?xml version="1.0" encoding="utf-8"?>
<sst xmlns="http://schemas.openxmlformats.org/spreadsheetml/2006/main" count="137" uniqueCount="104">
  <si>
    <t>Stavba :</t>
  </si>
  <si>
    <t xml:space="preserve">Investor : </t>
  </si>
  <si>
    <t xml:space="preserve">Zhotovitel : </t>
  </si>
  <si>
    <t>TECHNICO Opava s.r.o., Hradecká 1576/51, 746 01 Opava</t>
  </si>
  <si>
    <t xml:space="preserve">Vypracoval: </t>
  </si>
  <si>
    <t>Ing. Petr Kurečka</t>
  </si>
  <si>
    <t>Za zhotovitele :</t>
  </si>
  <si>
    <t>Za investora :</t>
  </si>
  <si>
    <t>___________________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</si>
  <si>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</si>
  <si>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</si>
  <si>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</si>
  <si>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</si>
  <si>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</si>
  <si>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</si>
  <si>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</si>
  <si>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</si>
  <si>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</si>
  <si>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</t>
  </si>
  <si>
    <t>Vedlejší rozpočtové a ostatní náklady</t>
  </si>
  <si>
    <t>Celkem za stavbu</t>
  </si>
  <si>
    <t>Poznámka:</t>
  </si>
  <si>
    <t>Vedlejší rozpočtové náklady, náklady na provoz a zařízení staveniště, apod. a přesuny hmot u PSV jsou zahrnuty v jednotkových cenách jednotlivých položek - není-li uvedeno jinak.</t>
  </si>
  <si>
    <t>V souladu se zákonem o veřejných zakázkách č.134/2016 Sb. uvedené odkazy na typový výrobek v této dokumentaci slouží pouze pro specifikaci technických parametrů a jejich kvalitativního standardu.</t>
  </si>
  <si>
    <t xml:space="preserve">Položkový rozpočet je zpracován na podkladě projektové dokumentace pro provedení stavby. 
Nedílnou součástí tohoto položkového rozpočtu je projektová dokumentace pro provedení stavby. 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</si>
  <si>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rozpočtu (výkazu výměr). </t>
  </si>
  <si>
    <t>Zhotovitel je povinen nakládat se vzniklými odpady dle zákona č. 185/2001 Sb. " O odpadech. "</t>
  </si>
  <si>
    <t>Objekt :</t>
  </si>
  <si>
    <t>VEDLEJŠÍ  ROZPOČTOVÉ A OSTATNÍ NÁKLADY</t>
  </si>
  <si>
    <t>Díl:</t>
  </si>
  <si>
    <t>000</t>
  </si>
  <si>
    <t>Např. dle §8, §9, §10 apod. vyhlášky č.169/2016 Sb., rozpočtových standardů apod.</t>
  </si>
  <si>
    <t>Cenová soustava</t>
  </si>
  <si>
    <t>011002001 RTO</t>
  </si>
  <si>
    <t xml:space="preserve">Zajištění průzkumů, zkoušek, atestů, sond a revizí apod. uvedených v rozhodnutích a v projektové dokumetnaci nezbytně nutných k provedení díla. </t>
  </si>
  <si>
    <t>sada</t>
  </si>
  <si>
    <t xml:space="preserve">CS ÚRS/TEO 2020 01 </t>
  </si>
  <si>
    <t>Vypracování dokumentace skutečného provedení stavby  dle SoD, platné legislativy, podmínek a požadavků investora a uživatele zajištění požadovaných dokladů a vyjádření DOSS.</t>
  </si>
  <si>
    <t>011002003 RTO</t>
  </si>
  <si>
    <t xml:space="preserve">Vypracování zhotovitelské realizačnÍ a výrobní projektové dokumentace a její koordinace. </t>
  </si>
  <si>
    <t>011002004 RTO</t>
  </si>
  <si>
    <t>011002005 RTO</t>
  </si>
  <si>
    <t>011002006 RTO</t>
  </si>
  <si>
    <t>Zařízení staveniště</t>
  </si>
  <si>
    <t>" - Vybavení a provoz staveniště, bezpečnostní hrazení, oplocení, zajištění přístupu na staveniště, zajištění ostraha majetku osob v průběhu realizace stavby a až do předání stavby do užívání, zabezpečení staveniště, vnější stavby a ploch dotčených stavbou, vybavení proti odcizení a škodám, uvedení pozemků a všech povrchů dotčených stavbou včetně zařízení staveniště do původního stavu či do stavu dle Sod, PD, požadavků investora, uživatele apod. po zrušení staveniště. "</t>
  </si>
  <si>
    <t>011002007 RTO</t>
  </si>
  <si>
    <t>Jednání s dotčenými institucemi, s dotčenými orgány státní správy a samosprávy - například zajištění dokladů nutných k získání kolaudačního souhlasu, povolení a rozhodnutí nutných k realizaci stavby apod. "</t>
  </si>
  <si>
    <t>011002011 RTO</t>
  </si>
  <si>
    <t>Územní vlivy</t>
  </si>
  <si>
    <r>
      <t xml:space="preserve">" - Vlivy klimatických podmínek : Potřeba nadstandartních pracovních oděvů, zajištění nápojů pro zaměstnance v době vysokých teplot, apod. </t>
    </r>
    <r>
      <rPr>
        <sz val="8"/>
        <color indexed="12"/>
        <rFont val="Arial CE"/>
        <family val="2"/>
        <charset val="238"/>
      </rPr>
      <t>"                                                          " - Mimostaveništění doprava materiálů a výrobků. "</t>
    </r>
  </si>
  <si>
    <t>011002017 RTO</t>
  </si>
  <si>
    <t>Provozní vlivy</t>
  </si>
  <si>
    <t>011002018 RTO</t>
  </si>
  <si>
    <t>Náklady na protiprašná a protihluková opatření</t>
  </si>
  <si>
    <t>011002019 RTO</t>
  </si>
  <si>
    <t>Dočasný billboard</t>
  </si>
  <si>
    <t>" - Po dobu realizace stavby musí být v místě realizace projektu na viditelném místě vystavený dočasný billboard. Pokud nelze umístit billboard v místě realizace projektu, umístí jej příjemce ve svém hlavním sídle. "</t>
  </si>
  <si>
    <t>011002020 RTO</t>
  </si>
  <si>
    <t xml:space="preserve">Ostatní náklady spojené s požadavky objednatele, které jsou uvedeny v jednotlivých článcích smlouvy o dílo, pokud nejsou zahrnuty v soupisech prací </t>
  </si>
  <si>
    <t>Celkem za</t>
  </si>
  <si>
    <t>Jednotkové ceny zahrnují náklady na  dodávku a montáž, dopravu, předepsané zkoušky, revize, manipulační řády, zaškolení obsluhy, veškeré a kompletní náklady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</si>
  <si>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</si>
  <si>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</si>
  <si>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</si>
  <si>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Datum: 12/2020</t>
  </si>
  <si>
    <t>MU - stavební úpravy v objektu PdF, Poříčí 31 - projektant</t>
  </si>
  <si>
    <t>Masarykova univerzita, Žerotínovo náměstí 617/9, 601 77 Brno</t>
  </si>
  <si>
    <t>" - Náklady způsobené silničním provozem a provozem třetích osob a nelze jej v průběhu stavby vyloučit. "                " - Náklady spojené s pracemi v ochranných pásmech. "</t>
  </si>
  <si>
    <t>01 - REKONSTRUKCE SPORTOVIŠŤ</t>
  </si>
  <si>
    <t xml:space="preserve">   01 - D.1.1. ASŘ - BOURACÍ PRÁCE</t>
  </si>
  <si>
    <t xml:space="preserve">   01 - D.1.1. ASŘ - NOVÝ STAV  </t>
  </si>
  <si>
    <t xml:space="preserve">   01 - VENKOVNÍ SPORTOVIŠTĚ</t>
  </si>
  <si>
    <t>02 - REKONSTRUKCE HYGIENICKÉHO ZAŘÍZENÍ 1. PP - 5. NP</t>
  </si>
  <si>
    <t xml:space="preserve">   02 - D.1.1. ASŘ - BOURACÍ PRÁCE</t>
  </si>
  <si>
    <t xml:space="preserve">   02 - D.1.1. ASŘ - NOVÝ STAV</t>
  </si>
  <si>
    <t>03 - REKONSTRUKCE KANCELÁŘÍ KATEDRY PSYCHOLOGIE 2. NP</t>
  </si>
  <si>
    <t xml:space="preserve">   03 - D.1.1. ASŘ - BOURACÍ PRÁCE</t>
  </si>
  <si>
    <t xml:space="preserve">   03 - D.1.1. ASŘ - NOVÝ STAV</t>
  </si>
  <si>
    <t xml:space="preserve">   03 - D.1.1.c.01. VÝPIS DVEŘÍ</t>
  </si>
  <si>
    <t xml:space="preserve">   03 - D.1.1.c.02. VÝPIS OKEN</t>
  </si>
  <si>
    <t xml:space="preserve">   03 - D.1.1.c.03. VÝPIS TRUHLÁŘSKÝCH VÝROBKŮ</t>
  </si>
  <si>
    <t xml:space="preserve">   03 - D.1.4.7. ELEKTROTECHNIKA</t>
  </si>
  <si>
    <t xml:space="preserve">   03 - D.1.4.4. VYTÁPĚNÍ</t>
  </si>
  <si>
    <t xml:space="preserve">   03 - D.1.4.1. ZTI</t>
  </si>
  <si>
    <t xml:space="preserve">   02 - D.1.4.1. ZTI</t>
  </si>
  <si>
    <t xml:space="preserve">   02 - D.1.4.4. VYTÁPĚNÍ</t>
  </si>
  <si>
    <t xml:space="preserve">   02 - D.1.4.7. ELEKTROTECHNIKA</t>
  </si>
  <si>
    <t xml:space="preserve">   01 - D.1.4.1. ZTI</t>
  </si>
  <si>
    <t xml:space="preserve">   01 - D.1.4.4. VYTÁPĚNÍ</t>
  </si>
  <si>
    <t xml:space="preserve">   01 - D.1.4.7. ELEKTROTECHNIKA</t>
  </si>
  <si>
    <t>011002026 RTO</t>
  </si>
  <si>
    <t xml:space="preserve">   02 - D.1.1.c.01. VÝPIS DVEŘÍ</t>
  </si>
  <si>
    <t xml:space="preserve">   02 - D.1.1.c.02. VÝPIS OKEN</t>
  </si>
  <si>
    <t xml:space="preserve">   02 - D.1.1.c.03. VÝPIS OSTATNÍCH VÝROBKŮ</t>
  </si>
  <si>
    <t xml:space="preserve">   01 - D.1.1.c.01. VÝPIS DVEŘÍ</t>
  </si>
  <si>
    <t xml:space="preserve">   01 - D.1.1.c.02. VÝPIS ZÁMEČNICKÝCH VÝROBKŮ</t>
  </si>
  <si>
    <t xml:space="preserve">   01 - D.1.1.c.03. VÝPIS OSTATNÍCH VÝROBKŮ</t>
  </si>
  <si>
    <t xml:space="preserve">   02 - D.1.4.3. VZDUCHOTECHNIKA</t>
  </si>
  <si>
    <t xml:space="preserve">   01 - D.1.4.3. VZDUCHOTECHNIKA</t>
  </si>
  <si>
    <t>Výkaz výměr</t>
  </si>
  <si>
    <t>Za uchazeče :</t>
  </si>
  <si>
    <t xml:space="preserve">Uchazeč: </t>
  </si>
  <si>
    <t>Aktualizace stavební pasportizace objektu dle Metodik MU - příloha č. 3 Smlouvy o dílo</t>
  </si>
  <si>
    <t>Aktualizace technologické pasportizace objektu dle Metodik MU - příloha č. 3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</si>
</sst>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2"/>
      <name val="Arial CE"/>
      <family val="2"/>
      <charset val="238"/>
    </font>
    <font>
      <sz val="8"/>
      <name val="MS Sans Serif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8" fillId="2" borderId="1" xfId="1" applyFont="1" applyFill="1" applyBorder="1" applyAlignment="1">
      <alignment wrapText="1"/>
    </xf>
    <xf numFmtId="0" fontId="8" fillId="2" borderId="2" xfId="1" applyFont="1" applyFill="1" applyBorder="1" applyAlignment="1">
      <alignment wrapText="1"/>
    </xf>
    <xf numFmtId="0" fontId="8" fillId="2" borderId="3" xfId="1" applyFont="1" applyFill="1" applyBorder="1" applyAlignment="1">
      <alignment wrapText="1"/>
    </xf>
    <xf numFmtId="0" fontId="8" fillId="2" borderId="1" xfId="1" applyFont="1" applyFill="1" applyBorder="1" applyAlignment="1">
      <alignment horizontal="right" wrapText="1"/>
    </xf>
    <xf numFmtId="0" fontId="2" fillId="2" borderId="2" xfId="1" applyFont="1" applyFill="1" applyBorder="1" applyAlignment="1"/>
    <xf numFmtId="0" fontId="8" fillId="2" borderId="2" xfId="1" applyFont="1" applyFill="1" applyBorder="1" applyAlignment="1">
      <alignment horizontal="right" wrapText="1"/>
    </xf>
    <xf numFmtId="0" fontId="7" fillId="2" borderId="3" xfId="1" applyFont="1" applyFill="1" applyBorder="1" applyAlignment="1">
      <alignment horizontal="right"/>
    </xf>
    <xf numFmtId="0" fontId="4" fillId="3" borderId="1" xfId="1" applyFont="1" applyFill="1" applyBorder="1" applyAlignment="1">
      <alignment vertical="center"/>
    </xf>
    <xf numFmtId="0" fontId="7" fillId="3" borderId="2" xfId="1" applyFont="1" applyFill="1" applyBorder="1" applyAlignment="1">
      <alignment vertical="center"/>
    </xf>
    <xf numFmtId="0" fontId="2" fillId="3" borderId="2" xfId="1" applyFont="1" applyFill="1" applyBorder="1" applyAlignment="1">
      <alignment vertical="center"/>
    </xf>
    <xf numFmtId="4" fontId="4" fillId="3" borderId="12" xfId="1" applyNumberFormat="1" applyFont="1" applyFill="1" applyBorder="1" applyAlignment="1">
      <alignment horizontal="right" vertical="center"/>
    </xf>
    <xf numFmtId="4" fontId="4" fillId="3" borderId="13" xfId="1" applyNumberFormat="1" applyFont="1" applyFill="1" applyBorder="1" applyAlignment="1">
      <alignment horizontal="right" vertical="center"/>
    </xf>
    <xf numFmtId="3" fontId="4" fillId="4" borderId="14" xfId="1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3" fontId="2" fillId="5" borderId="0" xfId="1" applyNumberFormat="1" applyFont="1" applyFill="1"/>
    <xf numFmtId="3" fontId="5" fillId="5" borderId="21" xfId="1" applyNumberFormat="1" applyFont="1" applyFill="1" applyBorder="1" applyAlignment="1">
      <alignment horizontal="right"/>
    </xf>
    <xf numFmtId="3" fontId="5" fillId="5" borderId="22" xfId="1" applyNumberFormat="1" applyFont="1" applyFill="1" applyBorder="1" applyAlignment="1">
      <alignment horizontal="right"/>
    </xf>
    <xf numFmtId="0" fontId="2" fillId="5" borderId="0" xfId="1" applyFont="1" applyFill="1"/>
    <xf numFmtId="49" fontId="5" fillId="5" borderId="17" xfId="1" applyNumberFormat="1" applyFont="1" applyFill="1" applyBorder="1" applyAlignment="1">
      <alignment horizontal="left"/>
    </xf>
    <xf numFmtId="3" fontId="8" fillId="5" borderId="21" xfId="1" applyNumberFormat="1" applyFont="1" applyFill="1" applyBorder="1" applyAlignment="1">
      <alignment horizontal="right"/>
    </xf>
    <xf numFmtId="0" fontId="8" fillId="3" borderId="1" xfId="1" applyFont="1" applyFill="1" applyBorder="1" applyAlignment="1">
      <alignment vertical="center"/>
    </xf>
    <xf numFmtId="49" fontId="8" fillId="3" borderId="2" xfId="1" applyNumberFormat="1" applyFont="1" applyFill="1" applyBorder="1" applyAlignment="1">
      <alignment horizontal="left" vertical="center"/>
    </xf>
    <xf numFmtId="0" fontId="8" fillId="3" borderId="2" xfId="1" applyFont="1" applyFill="1" applyBorder="1" applyAlignment="1">
      <alignment vertical="center"/>
    </xf>
    <xf numFmtId="164" fontId="5" fillId="3" borderId="3" xfId="1" applyNumberFormat="1" applyFont="1" applyFill="1" applyBorder="1"/>
    <xf numFmtId="3" fontId="8" fillId="3" borderId="15" xfId="1" applyNumberFormat="1" applyFont="1" applyFill="1" applyBorder="1" applyAlignment="1">
      <alignment horizontal="right" vertical="center"/>
    </xf>
    <xf numFmtId="0" fontId="2" fillId="5" borderId="0" xfId="1" applyFont="1" applyFill="1" applyAlignment="1"/>
    <xf numFmtId="0" fontId="3" fillId="5" borderId="0" xfId="1" applyFont="1" applyFill="1"/>
    <xf numFmtId="0" fontId="4" fillId="5" borderId="0" xfId="1" applyFont="1" applyFill="1" applyAlignment="1">
      <alignment horizontal="left"/>
    </xf>
    <xf numFmtId="14" fontId="5" fillId="5" borderId="0" xfId="1" applyNumberFormat="1" applyFont="1" applyFill="1" applyAlignment="1">
      <alignment horizontal="left"/>
    </xf>
    <xf numFmtId="0" fontId="6" fillId="5" borderId="0" xfId="1" applyFont="1" applyFill="1" applyAlignment="1">
      <alignment horizontal="left"/>
    </xf>
    <xf numFmtId="0" fontId="4" fillId="5" borderId="0" xfId="1" applyFont="1" applyFill="1" applyAlignment="1">
      <alignment horizontal="left" vertical="center"/>
    </xf>
    <xf numFmtId="0" fontId="1" fillId="5" borderId="0" xfId="2" applyFill="1" applyAlignment="1"/>
    <xf numFmtId="0" fontId="7" fillId="5" borderId="0" xfId="1" applyFont="1" applyFill="1" applyAlignment="1"/>
    <xf numFmtId="0" fontId="7" fillId="5" borderId="0" xfId="1" applyFont="1" applyFill="1" applyAlignment="1">
      <alignment horizontal="left" vertical="center"/>
    </xf>
    <xf numFmtId="0" fontId="2" fillId="5" borderId="0" xfId="1" applyFont="1" applyFill="1" applyAlignment="1">
      <alignment horizontal="left"/>
    </xf>
    <xf numFmtId="0" fontId="2" fillId="5" borderId="0" xfId="1" applyFont="1" applyFill="1" applyAlignment="1">
      <alignment horizontal="right"/>
    </xf>
    <xf numFmtId="0" fontId="2" fillId="5" borderId="0" xfId="3" applyFont="1" applyFill="1" applyAlignment="1">
      <alignment horizontal="left"/>
    </xf>
    <xf numFmtId="0" fontId="2" fillId="5" borderId="0" xfId="3" applyFont="1" applyFill="1"/>
    <xf numFmtId="0" fontId="2" fillId="5" borderId="0" xfId="1" applyFont="1" applyFill="1" applyAlignment="1">
      <alignment horizontal="center"/>
    </xf>
    <xf numFmtId="0" fontId="2" fillId="5" borderId="0" xfId="3" applyFont="1" applyFill="1" applyAlignment="1"/>
    <xf numFmtId="0" fontId="8" fillId="5" borderId="0" xfId="1" applyFont="1" applyFill="1" applyBorder="1" applyAlignment="1">
      <alignment horizontal="right" wrapText="1"/>
    </xf>
    <xf numFmtId="0" fontId="2" fillId="5" borderId="4" xfId="1" applyFont="1" applyFill="1" applyBorder="1" applyAlignment="1">
      <alignment vertical="center"/>
    </xf>
    <xf numFmtId="0" fontId="2" fillId="5" borderId="0" xfId="1" applyFont="1" applyFill="1" applyBorder="1" applyAlignment="1">
      <alignment vertical="center"/>
    </xf>
    <xf numFmtId="1" fontId="2" fillId="5" borderId="0" xfId="1" applyNumberFormat="1" applyFont="1" applyFill="1" applyBorder="1" applyAlignment="1">
      <alignment horizontal="right" vertical="center"/>
    </xf>
    <xf numFmtId="0" fontId="2" fillId="5" borderId="5" xfId="1" applyFont="1" applyFill="1" applyBorder="1" applyAlignment="1">
      <alignment vertical="center"/>
    </xf>
    <xf numFmtId="4" fontId="2" fillId="5" borderId="6" xfId="1" applyNumberFormat="1" applyFont="1" applyFill="1" applyBorder="1" applyAlignment="1">
      <alignment horizontal="right" vertical="center"/>
    </xf>
    <xf numFmtId="4" fontId="2" fillId="5" borderId="7" xfId="1" applyNumberFormat="1" applyFont="1" applyFill="1" applyBorder="1" applyAlignment="1">
      <alignment horizontal="right" vertical="center"/>
    </xf>
    <xf numFmtId="4" fontId="2" fillId="5" borderId="8" xfId="1" applyNumberFormat="1" applyFont="1" applyFill="1" applyBorder="1" applyAlignment="1">
      <alignment horizontal="right" vertical="center"/>
    </xf>
    <xf numFmtId="4" fontId="2" fillId="5" borderId="0" xfId="1" applyNumberFormat="1" applyFont="1" applyFill="1" applyBorder="1" applyAlignment="1">
      <alignment vertical="center"/>
    </xf>
    <xf numFmtId="4" fontId="2" fillId="5" borderId="4" xfId="1" applyNumberFormat="1" applyFont="1" applyFill="1" applyBorder="1" applyAlignment="1">
      <alignment horizontal="right" vertical="center"/>
    </xf>
    <xf numFmtId="4" fontId="2" fillId="5" borderId="0" xfId="1" applyNumberFormat="1" applyFont="1" applyFill="1" applyBorder="1" applyAlignment="1">
      <alignment horizontal="right" vertical="center"/>
    </xf>
    <xf numFmtId="4" fontId="2" fillId="5" borderId="5" xfId="1" applyNumberFormat="1" applyFont="1" applyFill="1" applyBorder="1" applyAlignment="1">
      <alignment horizontal="right" vertical="center"/>
    </xf>
    <xf numFmtId="4" fontId="2" fillId="5" borderId="9" xfId="1" applyNumberFormat="1" applyFont="1" applyFill="1" applyBorder="1" applyAlignment="1">
      <alignment horizontal="right" vertical="center"/>
    </xf>
    <xf numFmtId="4" fontId="2" fillId="5" borderId="10" xfId="1" applyNumberFormat="1" applyFont="1" applyFill="1" applyBorder="1" applyAlignment="1">
      <alignment horizontal="right" vertical="center"/>
    </xf>
    <xf numFmtId="4" fontId="2" fillId="5" borderId="11" xfId="1" applyNumberFormat="1" applyFont="1" applyFill="1" applyBorder="1" applyAlignment="1">
      <alignment horizontal="right" vertical="center"/>
    </xf>
    <xf numFmtId="4" fontId="7" fillId="5" borderId="0" xfId="1" applyNumberFormat="1" applyFont="1" applyFill="1" applyBorder="1" applyAlignment="1">
      <alignment vertical="center"/>
    </xf>
    <xf numFmtId="0" fontId="3" fillId="5" borderId="0" xfId="1" applyFont="1" applyFill="1" applyAlignment="1">
      <alignment horizontal="center"/>
    </xf>
    <xf numFmtId="4" fontId="2" fillId="5" borderId="0" xfId="1" applyNumberFormat="1" applyFont="1" applyFill="1"/>
    <xf numFmtId="49" fontId="5" fillId="5" borderId="4" xfId="1" applyNumberFormat="1" applyFont="1" applyFill="1" applyBorder="1" applyAlignment="1">
      <alignment horizontal="left"/>
    </xf>
    <xf numFmtId="0" fontId="5" fillId="5" borderId="0" xfId="1" applyFont="1" applyFill="1" applyBorder="1" applyAlignment="1">
      <alignment horizontal="left"/>
    </xf>
    <xf numFmtId="0" fontId="5" fillId="5" borderId="0" xfId="1" applyFont="1" applyFill="1" applyBorder="1"/>
    <xf numFmtId="164" fontId="5" fillId="5" borderId="0" xfId="1" applyNumberFormat="1" applyFont="1" applyFill="1" applyBorder="1"/>
    <xf numFmtId="3" fontId="8" fillId="5" borderId="16" xfId="1" applyNumberFormat="1" applyFont="1" applyFill="1" applyBorder="1" applyAlignment="1">
      <alignment horizontal="right"/>
    </xf>
    <xf numFmtId="3" fontId="5" fillId="5" borderId="16" xfId="1" applyNumberFormat="1" applyFont="1" applyFill="1" applyBorder="1" applyAlignment="1">
      <alignment horizontal="right"/>
    </xf>
    <xf numFmtId="3" fontId="5" fillId="5" borderId="5" xfId="1" applyNumberFormat="1" applyFont="1" applyFill="1" applyBorder="1" applyAlignment="1">
      <alignment horizontal="right"/>
    </xf>
    <xf numFmtId="0" fontId="9" fillId="5" borderId="0" xfId="1" applyFont="1" applyFill="1"/>
    <xf numFmtId="49" fontId="8" fillId="5" borderId="17" xfId="1" applyNumberFormat="1" applyFont="1" applyFill="1" applyBorder="1" applyAlignment="1">
      <alignment horizontal="left"/>
    </xf>
    <xf numFmtId="0" fontId="2" fillId="5" borderId="0" xfId="1" applyFont="1" applyFill="1" applyAlignment="1">
      <alignment horizontal="left" vertical="top" wrapText="1"/>
    </xf>
    <xf numFmtId="4" fontId="11" fillId="5" borderId="0" xfId="4" applyNumberFormat="1" applyFont="1" applyFill="1" applyBorder="1"/>
    <xf numFmtId="0" fontId="11" fillId="5" borderId="0" xfId="4" applyFont="1" applyFill="1"/>
    <xf numFmtId="0" fontId="13" fillId="5" borderId="0" xfId="4" applyFont="1" applyFill="1" applyAlignment="1">
      <alignment wrapText="1"/>
    </xf>
    <xf numFmtId="0" fontId="13" fillId="5" borderId="0" xfId="4" applyFont="1" applyFill="1"/>
    <xf numFmtId="0" fontId="11" fillId="5" borderId="0" xfId="4" applyFont="1" applyFill="1" applyAlignment="1">
      <alignment wrapText="1"/>
    </xf>
    <xf numFmtId="0" fontId="11" fillId="5" borderId="0" xfId="0" applyFont="1" applyFill="1" applyBorder="1"/>
    <xf numFmtId="0" fontId="11" fillId="5" borderId="0" xfId="1" applyFont="1" applyFill="1"/>
    <xf numFmtId="0" fontId="12" fillId="0" borderId="0" xfId="5" applyFont="1" applyFill="1" applyAlignment="1">
      <alignment vertical="center"/>
    </xf>
    <xf numFmtId="0" fontId="16" fillId="0" borderId="0" xfId="5" applyFont="1" applyFill="1" applyAlignment="1">
      <alignment horizontal="centerContinuous" vertical="center"/>
    </xf>
    <xf numFmtId="0" fontId="17" fillId="0" borderId="0" xfId="5" applyFont="1" applyFill="1" applyAlignment="1">
      <alignment horizontal="centerContinuous" vertical="center"/>
    </xf>
    <xf numFmtId="0" fontId="17" fillId="0" borderId="0" xfId="5" applyFont="1" applyFill="1" applyAlignment="1">
      <alignment horizontal="right" vertical="center"/>
    </xf>
    <xf numFmtId="0" fontId="1" fillId="0" borderId="0" xfId="5" applyAlignment="1">
      <alignment vertical="center"/>
    </xf>
    <xf numFmtId="0" fontId="1" fillId="0" borderId="0" xfId="5" applyFill="1" applyAlignment="1">
      <alignment vertical="center"/>
    </xf>
    <xf numFmtId="0" fontId="2" fillId="0" borderId="0" xfId="6" applyFont="1"/>
    <xf numFmtId="0" fontId="2" fillId="0" borderId="0" xfId="6" applyFont="1" applyFill="1"/>
    <xf numFmtId="4" fontId="5" fillId="0" borderId="0" xfId="6" applyNumberFormat="1" applyFont="1"/>
    <xf numFmtId="4" fontId="2" fillId="0" borderId="0" xfId="6" applyNumberFormat="1" applyFont="1"/>
    <xf numFmtId="0" fontId="10" fillId="0" borderId="15" xfId="5" applyFont="1" applyFill="1" applyBorder="1" applyAlignment="1" applyProtection="1">
      <alignment horizontal="center" vertical="justify"/>
    </xf>
    <xf numFmtId="49" fontId="10" fillId="0" borderId="15" xfId="5" applyNumberFormat="1" applyFont="1" applyFill="1" applyBorder="1" applyAlignment="1" applyProtection="1">
      <alignment horizontal="left" vertical="justify"/>
    </xf>
    <xf numFmtId="0" fontId="10" fillId="0" borderId="15" xfId="5" applyFont="1" applyFill="1" applyBorder="1" applyAlignment="1" applyProtection="1">
      <alignment vertical="justify"/>
    </xf>
    <xf numFmtId="0" fontId="10" fillId="0" borderId="15" xfId="5" applyFont="1" applyFill="1" applyBorder="1" applyAlignment="1" applyProtection="1">
      <alignment horizontal="center" vertical="center" wrapText="1"/>
    </xf>
    <xf numFmtId="0" fontId="19" fillId="0" borderId="0" xfId="6" applyFont="1" applyAlignment="1">
      <alignment horizontal="left" vertical="center"/>
    </xf>
    <xf numFmtId="49" fontId="12" fillId="0" borderId="15" xfId="5" applyNumberFormat="1" applyFont="1" applyFill="1" applyBorder="1" applyAlignment="1" applyProtection="1">
      <alignment vertical="center" wrapText="1"/>
    </xf>
    <xf numFmtId="0" fontId="12" fillId="0" borderId="15" xfId="5" applyNumberFormat="1" applyFont="1" applyFill="1" applyBorder="1" applyAlignment="1" applyProtection="1">
      <alignment vertical="center" wrapText="1"/>
    </xf>
    <xf numFmtId="49" fontId="12" fillId="0" borderId="15" xfId="5" applyNumberFormat="1" applyFont="1" applyFill="1" applyBorder="1" applyAlignment="1" applyProtection="1">
      <alignment horizontal="center" vertical="center" wrapText="1" shrinkToFit="1"/>
    </xf>
    <xf numFmtId="4" fontId="12" fillId="0" borderId="15" xfId="5" applyNumberFormat="1" applyFont="1" applyFill="1" applyBorder="1" applyAlignment="1" applyProtection="1">
      <alignment vertical="center" wrapText="1"/>
    </xf>
    <xf numFmtId="39" fontId="12" fillId="0" borderId="15" xfId="7" applyNumberFormat="1" applyFont="1" applyFill="1" applyBorder="1" applyAlignment="1" applyProtection="1">
      <alignment horizontal="center" vertical="center"/>
      <protection locked="0"/>
    </xf>
    <xf numFmtId="3" fontId="2" fillId="0" borderId="0" xfId="6" applyNumberFormat="1" applyFont="1" applyFill="1" applyAlignment="1">
      <alignment horizontal="center" vertical="center"/>
    </xf>
    <xf numFmtId="0" fontId="2" fillId="0" borderId="0" xfId="6" applyFont="1" applyAlignment="1">
      <alignment vertical="center"/>
    </xf>
    <xf numFmtId="0" fontId="20" fillId="0" borderId="15" xfId="5" applyFont="1" applyFill="1" applyBorder="1" applyAlignment="1" applyProtection="1">
      <alignment vertical="center" wrapText="1"/>
    </xf>
    <xf numFmtId="0" fontId="21" fillId="0" borderId="15" xfId="5" applyNumberFormat="1" applyFont="1" applyFill="1" applyBorder="1" applyAlignment="1" applyProtection="1">
      <alignment vertical="center" wrapText="1"/>
    </xf>
    <xf numFmtId="39" fontId="12" fillId="0" borderId="15" xfId="7" applyNumberFormat="1" applyFont="1" applyFill="1" applyBorder="1" applyAlignment="1" applyProtection="1">
      <alignment horizontal="center"/>
      <protection locked="0"/>
    </xf>
    <xf numFmtId="0" fontId="20" fillId="0" borderId="15" xfId="5" applyFont="1" applyFill="1" applyBorder="1" applyAlignment="1" applyProtection="1">
      <alignment horizontal="center" vertical="center" wrapText="1"/>
    </xf>
    <xf numFmtId="0" fontId="12" fillId="0" borderId="15" xfId="4" applyFont="1" applyFill="1" applyBorder="1" applyAlignment="1" applyProtection="1">
      <alignment horizontal="center" vertical="center" wrapText="1"/>
    </xf>
    <xf numFmtId="0" fontId="12" fillId="5" borderId="15" xfId="4" applyNumberFormat="1" applyFont="1" applyFill="1" applyBorder="1" applyAlignment="1" applyProtection="1">
      <alignment vertical="center" wrapText="1"/>
    </xf>
    <xf numFmtId="49" fontId="12" fillId="0" borderId="15" xfId="4" applyNumberFormat="1" applyFont="1" applyFill="1" applyBorder="1" applyAlignment="1" applyProtection="1">
      <alignment horizontal="center" vertical="center" wrapText="1" shrinkToFit="1"/>
    </xf>
    <xf numFmtId="4" fontId="12" fillId="0" borderId="15" xfId="4" applyNumberFormat="1" applyFont="1" applyFill="1" applyBorder="1" applyAlignment="1" applyProtection="1">
      <alignment vertical="center" wrapText="1"/>
    </xf>
    <xf numFmtId="4" fontId="12" fillId="0" borderId="33" xfId="4" applyNumberFormat="1" applyFont="1" applyFill="1" applyBorder="1" applyAlignment="1" applyProtection="1">
      <alignment vertical="center" wrapText="1"/>
    </xf>
    <xf numFmtId="0" fontId="12" fillId="0" borderId="15" xfId="8" applyFont="1" applyFill="1" applyBorder="1" applyAlignment="1" applyProtection="1">
      <alignment horizontal="center" vertical="center" wrapText="1"/>
    </xf>
    <xf numFmtId="4" fontId="12" fillId="0" borderId="15" xfId="8" applyNumberFormat="1" applyFont="1" applyFill="1" applyBorder="1" applyAlignment="1" applyProtection="1">
      <alignment vertical="center" wrapText="1"/>
    </xf>
    <xf numFmtId="0" fontId="1" fillId="6" borderId="15" xfId="5" applyFont="1" applyFill="1" applyBorder="1" applyAlignment="1" applyProtection="1">
      <alignment horizontal="center" vertical="justify"/>
    </xf>
    <xf numFmtId="49" fontId="18" fillId="2" borderId="15" xfId="5" applyNumberFormat="1" applyFont="1" applyFill="1" applyBorder="1" applyAlignment="1" applyProtection="1">
      <alignment horizontal="left" vertical="justify"/>
    </xf>
    <xf numFmtId="0" fontId="18" fillId="2" borderId="1" xfId="5" applyFont="1" applyFill="1" applyBorder="1" applyAlignment="1" applyProtection="1">
      <alignment vertical="justify"/>
    </xf>
    <xf numFmtId="0" fontId="1" fillId="2" borderId="2" xfId="5" applyFont="1" applyFill="1" applyBorder="1" applyAlignment="1" applyProtection="1">
      <alignment horizontal="center" vertical="justify"/>
    </xf>
    <xf numFmtId="4" fontId="1" fillId="2" borderId="2" xfId="5" applyNumberFormat="1" applyFont="1" applyFill="1" applyBorder="1" applyAlignment="1" applyProtection="1">
      <alignment horizontal="right" vertical="justify"/>
    </xf>
    <xf numFmtId="4" fontId="1" fillId="2" borderId="3" xfId="5" applyNumberFormat="1" applyFont="1" applyFill="1" applyBorder="1" applyAlignment="1" applyProtection="1">
      <alignment horizontal="right" vertical="justify"/>
    </xf>
    <xf numFmtId="4" fontId="10" fillId="2" borderId="15" xfId="5" applyNumberFormat="1" applyFont="1" applyFill="1" applyBorder="1" applyAlignment="1" applyProtection="1">
      <alignment vertical="justify"/>
    </xf>
    <xf numFmtId="3" fontId="2" fillId="0" borderId="0" xfId="6" applyNumberFormat="1" applyFont="1"/>
    <xf numFmtId="0" fontId="11" fillId="0" borderId="0" xfId="8" applyFont="1" applyAlignment="1">
      <alignment vertical="center"/>
    </xf>
    <xf numFmtId="49" fontId="11" fillId="0" borderId="0" xfId="8" applyNumberFormat="1" applyFont="1" applyAlignment="1">
      <alignment vertical="center"/>
    </xf>
    <xf numFmtId="0" fontId="11" fillId="0" borderId="0" xfId="8" applyFont="1" applyFill="1" applyAlignment="1">
      <alignment vertical="center"/>
    </xf>
    <xf numFmtId="0" fontId="12" fillId="0" borderId="15" xfId="5" applyFont="1" applyFill="1" applyBorder="1" applyAlignment="1" applyProtection="1">
      <alignment horizontal="center" vertical="center" wrapText="1"/>
    </xf>
    <xf numFmtId="0" fontId="2" fillId="0" borderId="0" xfId="1" applyFont="1" applyAlignment="1">
      <alignment horizontal="left"/>
    </xf>
    <xf numFmtId="0" fontId="5" fillId="0" borderId="21" xfId="1" applyFont="1" applyFill="1" applyBorder="1" applyAlignment="1">
      <alignment horizontal="left"/>
    </xf>
    <xf numFmtId="0" fontId="1" fillId="0" borderId="18" xfId="1" applyFont="1" applyFill="1" applyBorder="1" applyAlignment="1"/>
    <xf numFmtId="0" fontId="1" fillId="0" borderId="20" xfId="1" applyFont="1" applyFill="1" applyBorder="1" applyAlignment="1"/>
    <xf numFmtId="3" fontId="5" fillId="0" borderId="21" xfId="1" applyNumberFormat="1" applyFont="1" applyFill="1" applyBorder="1" applyAlignment="1">
      <alignment horizontal="right"/>
    </xf>
    <xf numFmtId="3" fontId="5" fillId="0" borderId="22" xfId="1" applyNumberFormat="1" applyFont="1" applyFill="1" applyBorder="1" applyAlignment="1">
      <alignment horizontal="right"/>
    </xf>
    <xf numFmtId="0" fontId="5" fillId="0" borderId="18" xfId="1" applyFont="1" applyFill="1" applyBorder="1" applyAlignment="1">
      <alignment horizontal="left"/>
    </xf>
    <xf numFmtId="0" fontId="1" fillId="0" borderId="19" xfId="1" applyFont="1" applyFill="1" applyBorder="1" applyAlignment="1"/>
    <xf numFmtId="0" fontId="1" fillId="0" borderId="20" xfId="1" applyFont="1" applyFill="1" applyBorder="1" applyAlignment="1"/>
    <xf numFmtId="0" fontId="2" fillId="0" borderId="0" xfId="6" applyFont="1" applyFill="1" applyAlignment="1">
      <alignment horizontal="left" vertical="center"/>
    </xf>
    <xf numFmtId="0" fontId="5" fillId="0" borderId="18" xfId="1" applyFont="1" applyFill="1" applyBorder="1" applyAlignment="1">
      <alignment horizontal="left"/>
    </xf>
    <xf numFmtId="0" fontId="1" fillId="0" borderId="19" xfId="1" applyFont="1" applyFill="1" applyBorder="1" applyAlignment="1"/>
    <xf numFmtId="0" fontId="1" fillId="0" borderId="20" xfId="1" applyFont="1" applyFill="1" applyBorder="1" applyAlignment="1"/>
    <xf numFmtId="0" fontId="3" fillId="5" borderId="0" xfId="1" applyFont="1" applyFill="1" applyAlignment="1">
      <alignment horizontal="center"/>
    </xf>
    <xf numFmtId="0" fontId="1" fillId="5" borderId="0" xfId="1" applyFill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1" applyFont="1" applyAlignment="1">
      <alignment horizontal="left" wrapText="1"/>
    </xf>
    <xf numFmtId="0" fontId="1" fillId="0" borderId="0" xfId="2" applyAlignment="1">
      <alignment wrapText="1"/>
    </xf>
    <xf numFmtId="0" fontId="5" fillId="5" borderId="18" xfId="1" applyFont="1" applyFill="1" applyBorder="1" applyAlignment="1">
      <alignment horizontal="left"/>
    </xf>
    <xf numFmtId="0" fontId="1" fillId="5" borderId="19" xfId="1" applyFill="1" applyBorder="1" applyAlignment="1"/>
    <xf numFmtId="0" fontId="1" fillId="5" borderId="20" xfId="1" applyFill="1" applyBorder="1" applyAlignment="1"/>
    <xf numFmtId="0" fontId="8" fillId="5" borderId="18" xfId="1" applyFont="1" applyFill="1" applyBorder="1" applyAlignment="1">
      <alignment horizontal="left"/>
    </xf>
    <xf numFmtId="0" fontId="10" fillId="5" borderId="19" xfId="1" applyFont="1" applyFill="1" applyBorder="1" applyAlignment="1"/>
    <xf numFmtId="0" fontId="10" fillId="5" borderId="20" xfId="1" applyFont="1" applyFill="1" applyBorder="1" applyAlignment="1"/>
    <xf numFmtId="0" fontId="14" fillId="5" borderId="0" xfId="1" applyFont="1" applyFill="1" applyBorder="1" applyAlignment="1">
      <alignment horizontal="justify" vertical="center" wrapText="1"/>
    </xf>
    <xf numFmtId="0" fontId="15" fillId="5" borderId="0" xfId="1" applyFont="1" applyFill="1" applyBorder="1" applyAlignment="1">
      <alignment vertical="center" wrapText="1"/>
    </xf>
    <xf numFmtId="0" fontId="15" fillId="5" borderId="0" xfId="1" applyFont="1" applyFill="1" applyAlignment="1">
      <alignment vertical="center"/>
    </xf>
    <xf numFmtId="0" fontId="12" fillId="5" borderId="0" xfId="1" applyFont="1" applyFill="1" applyBorder="1" applyAlignment="1">
      <alignment wrapText="1"/>
    </xf>
    <xf numFmtId="0" fontId="1" fillId="5" borderId="0" xfId="1" applyFill="1" applyAlignment="1"/>
    <xf numFmtId="0" fontId="11" fillId="5" borderId="0" xfId="0" applyFont="1" applyFill="1" applyBorder="1" applyAlignment="1">
      <alignment horizontal="left" wrapText="1"/>
    </xf>
    <xf numFmtId="0" fontId="0" fillId="5" borderId="0" xfId="0" applyFill="1" applyAlignment="1">
      <alignment horizontal="left" wrapText="1"/>
    </xf>
    <xf numFmtId="0" fontId="11" fillId="5" borderId="0" xfId="1" applyFont="1" applyFill="1" applyAlignment="1">
      <alignment horizontal="left" wrapText="1"/>
    </xf>
    <xf numFmtId="0" fontId="12" fillId="5" borderId="0" xfId="1" applyFont="1" applyFill="1" applyAlignment="1">
      <alignment wrapText="1"/>
    </xf>
    <xf numFmtId="0" fontId="12" fillId="5" borderId="0" xfId="1" applyFont="1" applyFill="1"/>
    <xf numFmtId="0" fontId="11" fillId="5" borderId="0" xfId="1" applyFont="1" applyFill="1" applyBorder="1" applyAlignment="1">
      <alignment horizontal="justify" wrapText="1"/>
    </xf>
    <xf numFmtId="0" fontId="12" fillId="5" borderId="0" xfId="1" applyFont="1" applyFill="1" applyAlignment="1"/>
    <xf numFmtId="0" fontId="8" fillId="0" borderId="18" xfId="1" applyFont="1" applyFill="1" applyBorder="1" applyAlignment="1">
      <alignment horizontal="left"/>
    </xf>
    <xf numFmtId="0" fontId="10" fillId="0" borderId="19" xfId="1" applyFont="1" applyFill="1" applyBorder="1" applyAlignment="1"/>
    <xf numFmtId="0" fontId="10" fillId="0" borderId="20" xfId="1" applyFont="1" applyFill="1" applyBorder="1" applyAlignment="1"/>
    <xf numFmtId="0" fontId="11" fillId="0" borderId="0" xfId="8" applyFont="1" applyFill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22" fillId="0" borderId="0" xfId="7" applyFont="1" applyFill="1" applyAlignment="1" applyProtection="1">
      <alignment vertical="center" wrapText="1"/>
      <protection locked="0"/>
    </xf>
    <xf numFmtId="0" fontId="1" fillId="0" borderId="23" xfId="5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7" xfId="5" applyFont="1" applyFill="1" applyBorder="1" applyAlignment="1">
      <alignment horizontal="center" vertical="center"/>
    </xf>
    <xf numFmtId="0" fontId="1" fillId="0" borderId="5" xfId="5" applyFont="1" applyFill="1" applyBorder="1" applyAlignment="1">
      <alignment horizontal="center" vertical="center"/>
    </xf>
    <xf numFmtId="0" fontId="18" fillId="0" borderId="25" xfId="5" applyFont="1" applyFill="1" applyBorder="1" applyAlignment="1">
      <alignment vertical="center" wrapText="1"/>
    </xf>
    <xf numFmtId="0" fontId="1" fillId="0" borderId="25" xfId="6" applyBorder="1" applyAlignment="1">
      <alignment vertical="center" wrapText="1"/>
    </xf>
    <xf numFmtId="0" fontId="1" fillId="0" borderId="26" xfId="6" applyBorder="1" applyAlignment="1">
      <alignment vertical="center" wrapText="1"/>
    </xf>
    <xf numFmtId="0" fontId="1" fillId="0" borderId="28" xfId="6" applyBorder="1" applyAlignment="1">
      <alignment vertical="center" wrapText="1"/>
    </xf>
    <xf numFmtId="0" fontId="1" fillId="0" borderId="29" xfId="6" applyBorder="1" applyAlignment="1">
      <alignment vertical="center" wrapText="1"/>
    </xf>
    <xf numFmtId="49" fontId="1" fillId="0" borderId="30" xfId="5" applyNumberFormat="1" applyFont="1" applyFill="1" applyBorder="1" applyAlignment="1">
      <alignment horizontal="center" vertical="center"/>
    </xf>
    <xf numFmtId="0" fontId="1" fillId="0" borderId="31" xfId="5" applyFont="1" applyFill="1" applyBorder="1" applyAlignment="1">
      <alignment horizontal="center" vertical="center"/>
    </xf>
    <xf numFmtId="0" fontId="18" fillId="0" borderId="31" xfId="5" applyFont="1" applyFill="1" applyBorder="1" applyAlignment="1">
      <alignment vertical="center" wrapText="1"/>
    </xf>
    <xf numFmtId="0" fontId="1" fillId="0" borderId="31" xfId="6" applyBorder="1" applyAlignment="1">
      <alignment vertical="center" wrapText="1"/>
    </xf>
    <xf numFmtId="0" fontId="1" fillId="0" borderId="32" xfId="6" applyBorder="1" applyAlignment="1">
      <alignment vertical="center" wrapText="1"/>
    </xf>
    <xf numFmtId="0" fontId="12" fillId="0" borderId="15" xfId="5" applyFont="1" applyFill="1" applyBorder="1" applyAlignment="1" applyProtection="1">
      <alignment horizontal="center" vertical="center" wrapText="1"/>
    </xf>
    <xf numFmtId="0" fontId="12" fillId="0" borderId="15" xfId="6" applyFont="1" applyBorder="1" applyAlignment="1" applyProtection="1">
      <alignment vertical="center" wrapText="1"/>
    </xf>
    <xf numFmtId="0" fontId="1" fillId="0" borderId="0" xfId="7" applyFill="1" applyAlignment="1" applyProtection="1">
      <alignment vertical="center" wrapText="1"/>
      <protection locked="0"/>
    </xf>
  </cellXfs>
  <cellStyles count="9">
    <cellStyle name="Normální" xfId="0" builtinId="0"/>
    <cellStyle name="Normální 10" xfId="7"/>
    <cellStyle name="Normální 3 2" xfId="1"/>
    <cellStyle name="Normální 3 2 2" xfId="3"/>
    <cellStyle name="Normální 8 2 2" xfId="6"/>
    <cellStyle name="normální 9" xfId="2"/>
    <cellStyle name="normální_POL.XLS 2" xfId="8"/>
    <cellStyle name="normální_POL.XLS 3" xfId="4"/>
    <cellStyle name="normální_POL.XLS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1.%20ASR%20-%20BOURACI%20PRACE%20-%20VV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VENKOVNI%20SPORTOVISTE%20-%20VV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1.%20ASR%20-%20BOURACI%20PRACE%20-%20VV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1.%20ASR%20-%20NOVY%20STAV%20-%20VV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1.c.01.%20VYPIS%20DVERI%20-%20VV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1.c.02.%20VYPIS%20OKEN%20-%20VV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1.c.03.%20VYPIS%20OSTATNICH%20VYROBKU%20-%20VV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4.1.%20ZTI%20-%20VV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4.3.%20VZDUCHOTECHNIKA%20-%20VV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4.4..VYTAPENI%20-%20VV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-%20D.1.4.7.%20ELEKTROTECHNIKA%20-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1.%20ASR%20-%20NOVY%20STAV%20-%20VV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1.%20ASR%20-%20BOURACI%20PRACE%20-%20VV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1.%20ASR%20-%20NOVY%20STAV%20-%20VV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1.c.01.%20VYPIS%20DVERI%20-%20VV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1.c.02.%20VYPIS%20OKEN%20-%20VV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1.c.03.%20VYPIS%20TRUHLARSKYCH%20VYROBKU%20-%20VV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4.1.%20ZTI%20-%20VV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4.4..VYTAPENI%20-%20VV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-%20D.1.4.7.%20ELEKTROTECHNIKA%20-%20V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1.c.01.%20VYPIS%20DVERI%20-%20VV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1.c.02.%20VYPIS%20ZAMECNICKYCH%20VYROBKU%20-%20V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1.c.03.%20VYPIS%20OSTATNICH%20VYROBKU%20-%20VV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4.1.%20ZTI%20-%20VV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4.3.%20VZDUCHOTECHNIKA%20-%20V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4.4..VYTAPENI%20-%20VV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-%20D.1.4.7.%20ELEKTROTECHNIKA%20-%20V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BOURACÍ PRÁCE"/>
    </sheetNames>
    <sheetDataSet>
      <sheetData sheetId="0">
        <row r="23">
          <cell r="C23">
            <v>0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KOVNÍ SPORTOVIŠTĚ"/>
    </sheetNames>
    <sheetDataSet>
      <sheetData sheetId="0">
        <row r="89">
          <cell r="H89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BOURACÍ PRÁCE"/>
    </sheetNames>
    <sheetDataSet>
      <sheetData sheetId="0">
        <row r="20">
          <cell r="C20">
            <v>0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NOVÝ STAV"/>
    </sheetNames>
    <sheetDataSet>
      <sheetData sheetId="0">
        <row r="20">
          <cell r="C20">
            <v>0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1.c.01 - VÝPIS DVEŘÍ"/>
    </sheetNames>
    <sheetDataSet>
      <sheetData sheetId="0">
        <row r="126">
          <cell r="H126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1.c.02 - VÝPIS OKEN"/>
    </sheetNames>
    <sheetDataSet>
      <sheetData sheetId="0">
        <row r="91">
          <cell r="H91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1.c.03 - VÝPIS OST. VÝR."/>
    </sheetNames>
    <sheetDataSet>
      <sheetData sheetId="0">
        <row r="45">
          <cell r="H45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4.1. ZTI"/>
    </sheetNames>
    <sheetDataSet>
      <sheetData sheetId="0">
        <row r="281">
          <cell r="H281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4.3. VZDUCHOTECHNIKA"/>
    </sheetNames>
    <sheetDataSet>
      <sheetData sheetId="0">
        <row r="175">
          <cell r="H175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4.4. VYTÁPĚNÍ"/>
    </sheetNames>
    <sheetDataSet>
      <sheetData sheetId="0">
        <row r="249">
          <cell r="H249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D.1.4.7. ELEKTROTECHNIKA"/>
    </sheetNames>
    <sheetDataSet>
      <sheetData sheetId="0">
        <row r="167">
          <cell r="H16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NOVÝ STAV"/>
    </sheetNames>
    <sheetDataSet>
      <sheetData sheetId="0">
        <row r="25">
          <cell r="C25">
            <v>0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BOURACÍ PRÁCE"/>
    </sheetNames>
    <sheetDataSet>
      <sheetData sheetId="0">
        <row r="19">
          <cell r="C19">
            <v>0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NOVÝ STAV"/>
    </sheetNames>
    <sheetDataSet>
      <sheetData sheetId="0">
        <row r="21">
          <cell r="C21">
            <v>0</v>
          </cell>
        </row>
      </sheetData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D.1.1.c.01 - VÝPIS DVEŘÍ"/>
    </sheetNames>
    <sheetDataSet>
      <sheetData sheetId="0">
        <row r="66">
          <cell r="H66">
            <v>0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D.1.1.c.02 - VÝPIS OKEN"/>
    </sheetNames>
    <sheetDataSet>
      <sheetData sheetId="0">
        <row r="38">
          <cell r="H38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D.1.1.c.03 - VÝPIS TRUH. VÝR"/>
    </sheetNames>
    <sheetDataSet>
      <sheetData sheetId="0">
        <row r="24">
          <cell r="H24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D.1.4.1. ZTI"/>
    </sheetNames>
    <sheetDataSet>
      <sheetData sheetId="0">
        <row r="76">
          <cell r="H76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D.1.4.4. VYTÁPĚNÍ"/>
    </sheetNames>
    <sheetDataSet>
      <sheetData sheetId="0">
        <row r="160">
          <cell r="H160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D.1.4.7. ELEKTROTECHNIKA"/>
    </sheetNames>
    <sheetDataSet>
      <sheetData sheetId="0">
        <row r="130">
          <cell r="H13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1.c.01 - VÝPIS DVEŘÍ"/>
    </sheetNames>
    <sheetDataSet>
      <sheetData sheetId="0">
        <row r="42">
          <cell r="H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1.c.02 - VÝPIS ZÁM. VÝR."/>
    </sheetNames>
    <sheetDataSet>
      <sheetData sheetId="0">
        <row r="33">
          <cell r="H3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1.c.03 - VÝPIS OST. VÝR."/>
    </sheetNames>
    <sheetDataSet>
      <sheetData sheetId="0">
        <row r="74">
          <cell r="H7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4.1. ZTI"/>
    </sheetNames>
    <sheetDataSet>
      <sheetData sheetId="0">
        <row r="77">
          <cell r="H77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4.3. VZDUCHOTECHNIKA"/>
    </sheetNames>
    <sheetDataSet>
      <sheetData sheetId="0">
        <row r="36">
          <cell r="H36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4.4. VYTÁPĚNÍ"/>
    </sheetNames>
    <sheetDataSet>
      <sheetData sheetId="0">
        <row r="147">
          <cell r="H147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D.1.4.7. ELEKTROTECHNIKA"/>
    </sheetNames>
    <sheetDataSet>
      <sheetData sheetId="0">
        <row r="120">
          <cell r="H1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B1" workbookViewId="0">
      <selection activeCell="H32" sqref="H32"/>
    </sheetView>
  </sheetViews>
  <sheetFormatPr defaultRowHeight="12.75" x14ac:dyDescent="0.2"/>
  <cols>
    <col min="1" max="1" width="0.5703125" style="22" hidden="1" customWidth="1"/>
    <col min="2" max="2" width="7.140625" style="22" customWidth="1"/>
    <col min="3" max="3" width="13.42578125" style="22" customWidth="1"/>
    <col min="4" max="4" width="19.7109375" style="22" customWidth="1"/>
    <col min="5" max="5" width="29.140625" style="22" customWidth="1"/>
    <col min="6" max="6" width="13.140625" style="22" customWidth="1"/>
    <col min="7" max="7" width="16.7109375" style="30" customWidth="1"/>
    <col min="8" max="8" width="16.7109375" style="22" customWidth="1"/>
    <col min="9" max="9" width="17" style="30" customWidth="1"/>
    <col min="10" max="10" width="20.7109375" style="22" customWidth="1"/>
    <col min="11" max="11" width="17.85546875" style="22" customWidth="1"/>
    <col min="12" max="12" width="15.28515625" style="22" customWidth="1"/>
    <col min="13" max="14" width="10.7109375" style="22" customWidth="1"/>
    <col min="15" max="16384" width="9.140625" style="22"/>
  </cols>
  <sheetData>
    <row r="1" spans="2:14" ht="12" customHeight="1" x14ac:dyDescent="0.2"/>
    <row r="2" spans="2:14" ht="17.25" customHeight="1" x14ac:dyDescent="0.25">
      <c r="B2" s="138" t="s">
        <v>99</v>
      </c>
      <c r="C2" s="139"/>
      <c r="D2" s="139"/>
      <c r="E2" s="139"/>
      <c r="F2" s="139"/>
      <c r="G2" s="139"/>
      <c r="H2" s="139"/>
      <c r="I2" s="139"/>
      <c r="J2" s="31"/>
    </row>
    <row r="3" spans="2:14" ht="12.75" customHeight="1" x14ac:dyDescent="0.2">
      <c r="B3" s="140" t="s">
        <v>64</v>
      </c>
      <c r="C3" s="141"/>
      <c r="D3" s="141"/>
      <c r="E3" s="141"/>
      <c r="F3" s="141"/>
      <c r="G3" s="141"/>
      <c r="H3" s="141"/>
      <c r="I3" s="141"/>
    </row>
    <row r="4" spans="2:14" ht="12.75" customHeight="1" x14ac:dyDescent="0.2"/>
    <row r="5" spans="2:14" ht="21" customHeight="1" x14ac:dyDescent="0.25">
      <c r="C5" s="32" t="s">
        <v>0</v>
      </c>
      <c r="D5" s="142" t="s">
        <v>65</v>
      </c>
      <c r="E5" s="143"/>
      <c r="F5" s="143"/>
      <c r="G5" s="143"/>
      <c r="H5" s="143"/>
      <c r="I5" s="143"/>
      <c r="N5" s="33"/>
    </row>
    <row r="6" spans="2:14" ht="13.5" customHeight="1" x14ac:dyDescent="0.2">
      <c r="C6" s="34"/>
      <c r="D6" s="35"/>
      <c r="E6" s="36"/>
      <c r="F6" s="36"/>
      <c r="G6" s="36"/>
      <c r="H6" s="36"/>
      <c r="I6" s="37"/>
      <c r="N6" s="33"/>
    </row>
    <row r="7" spans="2:14" ht="15" customHeight="1" x14ac:dyDescent="0.2">
      <c r="C7" s="38" t="s">
        <v>1</v>
      </c>
      <c r="D7" s="125" t="s">
        <v>66</v>
      </c>
      <c r="H7" s="40"/>
      <c r="J7" s="39"/>
    </row>
    <row r="8" spans="2:14" x14ac:dyDescent="0.2">
      <c r="C8" s="39"/>
      <c r="D8" s="39"/>
      <c r="H8" s="40"/>
      <c r="J8" s="39"/>
    </row>
    <row r="9" spans="2:14" x14ac:dyDescent="0.2">
      <c r="C9" s="38" t="s">
        <v>2</v>
      </c>
      <c r="D9" s="39" t="s">
        <v>3</v>
      </c>
      <c r="H9" s="40"/>
      <c r="J9" s="39"/>
    </row>
    <row r="10" spans="2:14" x14ac:dyDescent="0.2">
      <c r="D10" s="39"/>
      <c r="H10" s="40"/>
      <c r="J10" s="39"/>
    </row>
    <row r="11" spans="2:14" x14ac:dyDescent="0.2">
      <c r="C11" s="38" t="s">
        <v>4</v>
      </c>
      <c r="D11" s="39" t="s">
        <v>5</v>
      </c>
      <c r="H11" s="40"/>
    </row>
    <row r="12" spans="2:14" x14ac:dyDescent="0.2">
      <c r="C12" s="38"/>
      <c r="D12" s="39"/>
      <c r="H12" s="40"/>
    </row>
    <row r="13" spans="2:14" x14ac:dyDescent="0.2">
      <c r="C13" s="38" t="s">
        <v>101</v>
      </c>
      <c r="D13" s="39"/>
      <c r="H13" s="40"/>
    </row>
    <row r="14" spans="2:14" x14ac:dyDescent="0.2">
      <c r="C14" s="38"/>
      <c r="D14" s="39"/>
      <c r="H14" s="40"/>
    </row>
    <row r="15" spans="2:14" ht="24.75" customHeight="1" x14ac:dyDescent="0.2">
      <c r="C15" s="41" t="s">
        <v>100</v>
      </c>
      <c r="D15" s="42"/>
      <c r="E15" s="41" t="s">
        <v>6</v>
      </c>
      <c r="F15" s="42"/>
      <c r="G15" s="41" t="s">
        <v>7</v>
      </c>
      <c r="H15" s="43"/>
    </row>
    <row r="16" spans="2:14" ht="12.75" customHeight="1" x14ac:dyDescent="0.2">
      <c r="C16" s="42"/>
      <c r="D16" s="42"/>
      <c r="E16" s="42"/>
      <c r="F16" s="42"/>
      <c r="G16" s="42"/>
    </row>
    <row r="17" spans="2:11" ht="28.5" customHeight="1" x14ac:dyDescent="0.2">
      <c r="C17" s="41" t="s">
        <v>8</v>
      </c>
      <c r="D17" s="42"/>
      <c r="E17" s="41" t="s">
        <v>8</v>
      </c>
      <c r="F17" s="42"/>
      <c r="G17" s="44" t="s">
        <v>8</v>
      </c>
      <c r="H17" s="43"/>
    </row>
    <row r="18" spans="2:11" ht="25.5" customHeight="1" x14ac:dyDescent="0.2"/>
    <row r="19" spans="2:11" ht="13.5" customHeight="1" x14ac:dyDescent="0.2">
      <c r="B19" s="1"/>
      <c r="C19" s="2"/>
      <c r="D19" s="2"/>
      <c r="E19" s="3"/>
      <c r="F19" s="4"/>
      <c r="G19" s="5"/>
      <c r="H19" s="6"/>
      <c r="I19" s="7" t="s">
        <v>9</v>
      </c>
      <c r="J19" s="45"/>
    </row>
    <row r="20" spans="2:11" ht="15" customHeight="1" x14ac:dyDescent="0.2">
      <c r="B20" s="46" t="s">
        <v>10</v>
      </c>
      <c r="C20" s="47"/>
      <c r="D20" s="48">
        <v>15</v>
      </c>
      <c r="E20" s="49" t="s">
        <v>11</v>
      </c>
      <c r="F20" s="50"/>
      <c r="G20" s="51"/>
      <c r="H20" s="51"/>
      <c r="I20" s="52"/>
      <c r="J20" s="53"/>
    </row>
    <row r="21" spans="2:11" x14ac:dyDescent="0.2">
      <c r="B21" s="46" t="s">
        <v>12</v>
      </c>
      <c r="C21" s="47"/>
      <c r="D21" s="48">
        <v>15</v>
      </c>
      <c r="E21" s="49" t="s">
        <v>11</v>
      </c>
      <c r="F21" s="54"/>
      <c r="G21" s="55"/>
      <c r="H21" s="55"/>
      <c r="I21" s="56"/>
      <c r="J21" s="53"/>
    </row>
    <row r="22" spans="2:11" x14ac:dyDescent="0.2">
      <c r="B22" s="46" t="s">
        <v>10</v>
      </c>
      <c r="C22" s="47"/>
      <c r="D22" s="48">
        <v>21</v>
      </c>
      <c r="E22" s="49" t="s">
        <v>11</v>
      </c>
      <c r="F22" s="54"/>
      <c r="G22" s="55"/>
      <c r="H22" s="55"/>
      <c r="I22" s="56">
        <f>StavbaCelkem</f>
        <v>0</v>
      </c>
      <c r="J22" s="53"/>
    </row>
    <row r="23" spans="2:11" ht="13.5" thickBot="1" x14ac:dyDescent="0.25">
      <c r="B23" s="46" t="s">
        <v>12</v>
      </c>
      <c r="C23" s="47"/>
      <c r="D23" s="48">
        <v>21</v>
      </c>
      <c r="E23" s="49" t="s">
        <v>11</v>
      </c>
      <c r="F23" s="57"/>
      <c r="G23" s="58"/>
      <c r="H23" s="58"/>
      <c r="I23" s="59">
        <f>I63</f>
        <v>0</v>
      </c>
      <c r="J23" s="53"/>
    </row>
    <row r="24" spans="2:11" ht="16.5" thickBot="1" x14ac:dyDescent="0.25">
      <c r="B24" s="8" t="s">
        <v>13</v>
      </c>
      <c r="C24" s="9"/>
      <c r="D24" s="9"/>
      <c r="E24" s="10"/>
      <c r="F24" s="11"/>
      <c r="G24" s="12"/>
      <c r="H24" s="12"/>
      <c r="I24" s="13">
        <f>SUM(I20:I23)</f>
        <v>0</v>
      </c>
      <c r="J24" s="60"/>
    </row>
    <row r="26" spans="2:11" x14ac:dyDescent="0.2">
      <c r="J26" s="19"/>
    </row>
    <row r="27" spans="2:11" ht="1.5" customHeight="1" x14ac:dyDescent="0.2"/>
    <row r="28" spans="2:11" ht="15.75" customHeight="1" x14ac:dyDescent="0.25">
      <c r="B28" s="32" t="s">
        <v>14</v>
      </c>
      <c r="C28" s="61"/>
      <c r="D28" s="61"/>
      <c r="E28" s="61"/>
      <c r="F28" s="61"/>
      <c r="G28" s="61"/>
      <c r="H28" s="61"/>
      <c r="I28" s="61"/>
      <c r="J28" s="61"/>
      <c r="K28" s="62"/>
    </row>
    <row r="29" spans="2:11" ht="5.25" customHeight="1" x14ac:dyDescent="0.2">
      <c r="K29" s="62"/>
    </row>
    <row r="30" spans="2:11" ht="24" customHeight="1" x14ac:dyDescent="0.2">
      <c r="B30" s="14" t="s">
        <v>15</v>
      </c>
      <c r="C30" s="15"/>
      <c r="D30" s="15"/>
      <c r="E30" s="16"/>
      <c r="F30" s="17" t="s">
        <v>16</v>
      </c>
      <c r="G30" s="18" t="str">
        <f>CONCATENATE("Základ DPH ",SazbaDPH1," %")</f>
        <v>Základ DPH 15 %</v>
      </c>
      <c r="H30" s="17" t="str">
        <f>CONCATENATE("Základ DPH ",SazbaDPH2," %")</f>
        <v>Základ DPH 21 %</v>
      </c>
      <c r="I30" s="17" t="s">
        <v>17</v>
      </c>
    </row>
    <row r="31" spans="2:11" x14ac:dyDescent="0.2">
      <c r="B31" s="63" t="s">
        <v>18</v>
      </c>
      <c r="C31" s="64"/>
      <c r="D31" s="65"/>
      <c r="E31" s="66"/>
      <c r="F31" s="67"/>
      <c r="G31" s="68"/>
      <c r="H31" s="68"/>
      <c r="I31" s="69"/>
      <c r="K31" s="19"/>
    </row>
    <row r="32" spans="2:11" ht="13.5" customHeight="1" x14ac:dyDescent="0.25">
      <c r="B32" s="23"/>
      <c r="C32" s="144" t="s">
        <v>19</v>
      </c>
      <c r="D32" s="145"/>
      <c r="E32" s="146"/>
      <c r="F32" s="20">
        <f>H32+I32</f>
        <v>0</v>
      </c>
      <c r="G32" s="20"/>
      <c r="H32" s="20">
        <f>VRN!G24</f>
        <v>0</v>
      </c>
      <c r="I32" s="21">
        <f>(G32*SazbaDPH1)/100+(H32*SazbaDPH2)/100</f>
        <v>0</v>
      </c>
      <c r="J32" s="70"/>
    </row>
    <row r="33" spans="2:10" ht="13.5" customHeight="1" x14ac:dyDescent="0.25">
      <c r="B33" s="23"/>
      <c r="C33" s="147" t="s">
        <v>68</v>
      </c>
      <c r="D33" s="148"/>
      <c r="E33" s="149"/>
      <c r="F33" s="24">
        <f>SUM(F34:F43)</f>
        <v>0</v>
      </c>
      <c r="G33" s="24"/>
      <c r="H33" s="24">
        <f>SUM(H34:H43)</f>
        <v>0</v>
      </c>
      <c r="I33" s="24">
        <f>SUM(I34:I43)</f>
        <v>0</v>
      </c>
      <c r="J33" s="70"/>
    </row>
    <row r="34" spans="2:10" ht="13.5" customHeight="1" x14ac:dyDescent="0.2">
      <c r="B34" s="71"/>
      <c r="C34" s="126" t="s">
        <v>69</v>
      </c>
      <c r="D34" s="127"/>
      <c r="E34" s="128"/>
      <c r="F34" s="129">
        <f>H34+I34</f>
        <v>0</v>
      </c>
      <c r="G34" s="129"/>
      <c r="H34" s="129">
        <f>[1]Rekapitulace!$C$23</f>
        <v>0</v>
      </c>
      <c r="I34" s="130">
        <f>(G34*SazbaDPH1)/100+(H34*\)/100</f>
        <v>0</v>
      </c>
    </row>
    <row r="35" spans="2:10" ht="13.5" customHeight="1" x14ac:dyDescent="0.25">
      <c r="B35" s="71"/>
      <c r="C35" s="126" t="s">
        <v>70</v>
      </c>
      <c r="D35" s="127"/>
      <c r="E35" s="128"/>
      <c r="F35" s="129">
        <f>H35+I35</f>
        <v>0</v>
      </c>
      <c r="G35" s="129"/>
      <c r="H35" s="129">
        <f>[2]Rekapitulace!$C$25</f>
        <v>0</v>
      </c>
      <c r="I35" s="130">
        <f>(G35*SazbaDPH1)/100+(H35*\)/100</f>
        <v>0</v>
      </c>
      <c r="J35" s="70"/>
    </row>
    <row r="36" spans="2:10" ht="13.5" customHeight="1" x14ac:dyDescent="0.2">
      <c r="B36" s="71"/>
      <c r="C36" s="135" t="s">
        <v>94</v>
      </c>
      <c r="D36" s="136"/>
      <c r="E36" s="137"/>
      <c r="F36" s="129">
        <f>H36+I36</f>
        <v>0</v>
      </c>
      <c r="G36" s="129"/>
      <c r="H36" s="129">
        <f>'[3]01-D.1.1.c.01 - VÝPIS DVEŘÍ'!$H$42</f>
        <v>0</v>
      </c>
      <c r="I36" s="130">
        <f>(G36*SazbaDPH1)/100+(H36*\)/100</f>
        <v>0</v>
      </c>
    </row>
    <row r="37" spans="2:10" ht="13.5" customHeight="1" x14ac:dyDescent="0.2">
      <c r="B37" s="71"/>
      <c r="C37" s="135" t="s">
        <v>95</v>
      </c>
      <c r="D37" s="136"/>
      <c r="E37" s="137"/>
      <c r="F37" s="129">
        <f>H37+I37</f>
        <v>0</v>
      </c>
      <c r="G37" s="129"/>
      <c r="H37" s="129">
        <f>'[4]01-D.1.1.c.02 - VÝPIS ZÁM. VÝR.'!$H$33</f>
        <v>0</v>
      </c>
      <c r="I37" s="130">
        <f>(G37*SazbaDPH1)/100+(H37*\)/100</f>
        <v>0</v>
      </c>
    </row>
    <row r="38" spans="2:10" ht="13.5" customHeight="1" x14ac:dyDescent="0.2">
      <c r="B38" s="71"/>
      <c r="C38" s="135" t="s">
        <v>96</v>
      </c>
      <c r="D38" s="136"/>
      <c r="E38" s="137"/>
      <c r="F38" s="129">
        <f>H38+I38</f>
        <v>0</v>
      </c>
      <c r="G38" s="129"/>
      <c r="H38" s="129">
        <f>'[5]01-D.1.1.c.03 - VÝPIS OST. VÝR.'!$H$74</f>
        <v>0</v>
      </c>
      <c r="I38" s="130">
        <f>(G38*SazbaDPH1)/100+(H38*\)/100</f>
        <v>0</v>
      </c>
    </row>
    <row r="39" spans="2:10" ht="13.5" customHeight="1" x14ac:dyDescent="0.25">
      <c r="B39" s="71"/>
      <c r="C39" s="131" t="s">
        <v>87</v>
      </c>
      <c r="D39" s="132"/>
      <c r="E39" s="133"/>
      <c r="F39" s="129">
        <f t="shared" ref="F39:F42" si="0">H39+I39</f>
        <v>0</v>
      </c>
      <c r="G39" s="129"/>
      <c r="H39" s="129">
        <f>'[6]01-D.1.4.1. ZTI'!$H$77</f>
        <v>0</v>
      </c>
      <c r="I39" s="130">
        <f t="shared" ref="I39:I42" si="1">(G39*SazbaDPH1)/100+(H39*\)/100</f>
        <v>0</v>
      </c>
      <c r="J39" s="70"/>
    </row>
    <row r="40" spans="2:10" ht="13.5" customHeight="1" x14ac:dyDescent="0.25">
      <c r="B40" s="71"/>
      <c r="C40" s="131" t="s">
        <v>98</v>
      </c>
      <c r="D40" s="132"/>
      <c r="E40" s="133"/>
      <c r="F40" s="129">
        <f t="shared" si="0"/>
        <v>0</v>
      </c>
      <c r="G40" s="129"/>
      <c r="H40" s="129">
        <f>'[7]01-D.1.4.3. VZDUCHOTECHNIKA'!$H$36</f>
        <v>0</v>
      </c>
      <c r="I40" s="130">
        <f t="shared" si="1"/>
        <v>0</v>
      </c>
      <c r="J40" s="70"/>
    </row>
    <row r="41" spans="2:10" ht="13.5" customHeight="1" x14ac:dyDescent="0.25">
      <c r="B41" s="71"/>
      <c r="C41" s="131" t="s">
        <v>88</v>
      </c>
      <c r="D41" s="132"/>
      <c r="E41" s="133"/>
      <c r="F41" s="129">
        <f t="shared" si="0"/>
        <v>0</v>
      </c>
      <c r="G41" s="129"/>
      <c r="H41" s="129">
        <f>'[8]01-D.1.4.4. VYTÁPĚNÍ'!$H$147</f>
        <v>0</v>
      </c>
      <c r="I41" s="130">
        <f t="shared" si="1"/>
        <v>0</v>
      </c>
      <c r="J41" s="70"/>
    </row>
    <row r="42" spans="2:10" ht="13.5" customHeight="1" x14ac:dyDescent="0.25">
      <c r="B42" s="71"/>
      <c r="C42" s="131" t="s">
        <v>89</v>
      </c>
      <c r="D42" s="132"/>
      <c r="E42" s="133"/>
      <c r="F42" s="129">
        <f t="shared" si="0"/>
        <v>0</v>
      </c>
      <c r="G42" s="129"/>
      <c r="H42" s="129">
        <f>'[9]01-D.1.4.7. ELEKTROTECHNIKA'!$H$120</f>
        <v>0</v>
      </c>
      <c r="I42" s="130">
        <f t="shared" si="1"/>
        <v>0</v>
      </c>
      <c r="J42" s="70"/>
    </row>
    <row r="43" spans="2:10" ht="13.5" customHeight="1" x14ac:dyDescent="0.2">
      <c r="B43" s="71"/>
      <c r="C43" s="135" t="s">
        <v>71</v>
      </c>
      <c r="D43" s="136"/>
      <c r="E43" s="137"/>
      <c r="F43" s="129">
        <f>H43+I43</f>
        <v>0</v>
      </c>
      <c r="G43" s="129"/>
      <c r="H43" s="129">
        <f>'[10]VENKOVNÍ SPORTOVIŠTĚ'!$H$89</f>
        <v>0</v>
      </c>
      <c r="I43" s="130">
        <f>(G43*SazbaDPH1)/100+(H43*\)/100</f>
        <v>0</v>
      </c>
    </row>
    <row r="44" spans="2:10" ht="13.5" customHeight="1" x14ac:dyDescent="0.2">
      <c r="B44" s="71"/>
      <c r="C44" s="162" t="s">
        <v>72</v>
      </c>
      <c r="D44" s="163"/>
      <c r="E44" s="164"/>
      <c r="F44" s="24">
        <f>SUM(F45:F53)</f>
        <v>0</v>
      </c>
      <c r="G44" s="24"/>
      <c r="H44" s="24">
        <f>SUM(H45:H53)</f>
        <v>0</v>
      </c>
      <c r="I44" s="24">
        <f>SUM(I45:I53)</f>
        <v>0</v>
      </c>
    </row>
    <row r="45" spans="2:10" ht="13.5" customHeight="1" x14ac:dyDescent="0.2">
      <c r="B45" s="71"/>
      <c r="C45" s="126" t="s">
        <v>73</v>
      </c>
      <c r="D45" s="127"/>
      <c r="E45" s="133"/>
      <c r="F45" s="129">
        <f>H45+I45</f>
        <v>0</v>
      </c>
      <c r="G45" s="129"/>
      <c r="H45" s="129">
        <f>[11]Rekapitulace!$C$20</f>
        <v>0</v>
      </c>
      <c r="I45" s="130">
        <f>(G45*SazbaDPH1)/100+(H45*\)/100</f>
        <v>0</v>
      </c>
    </row>
    <row r="46" spans="2:10" ht="13.5" customHeight="1" x14ac:dyDescent="0.2">
      <c r="B46" s="71"/>
      <c r="C46" s="126" t="s">
        <v>74</v>
      </c>
      <c r="D46" s="127"/>
      <c r="E46" s="133"/>
      <c r="F46" s="129">
        <f>H46+I46</f>
        <v>0</v>
      </c>
      <c r="G46" s="129"/>
      <c r="H46" s="129">
        <f>[12]Rekapitulace!$C$20</f>
        <v>0</v>
      </c>
      <c r="I46" s="130">
        <f>(G46*SazbaDPH1)/100+(H46*\)/100</f>
        <v>0</v>
      </c>
    </row>
    <row r="47" spans="2:10" ht="13.5" customHeight="1" x14ac:dyDescent="0.2">
      <c r="B47" s="71"/>
      <c r="C47" s="135" t="s">
        <v>91</v>
      </c>
      <c r="D47" s="136"/>
      <c r="E47" s="137"/>
      <c r="F47" s="129">
        <f>H47+I47</f>
        <v>0</v>
      </c>
      <c r="G47" s="129"/>
      <c r="H47" s="129">
        <f>'[13]02-D.1.1.c.01 - VÝPIS DVEŘÍ'!$H$126</f>
        <v>0</v>
      </c>
      <c r="I47" s="130">
        <f>(G47*SazbaDPH1)/100+(H47*\)/100</f>
        <v>0</v>
      </c>
    </row>
    <row r="48" spans="2:10" ht="13.5" customHeight="1" x14ac:dyDescent="0.2">
      <c r="B48" s="71"/>
      <c r="C48" s="135" t="s">
        <v>92</v>
      </c>
      <c r="D48" s="136"/>
      <c r="E48" s="137"/>
      <c r="F48" s="129">
        <f>H48+I48</f>
        <v>0</v>
      </c>
      <c r="G48" s="129"/>
      <c r="H48" s="129">
        <f>'[14]02-D.1.1.c.02 - VÝPIS OKEN'!$H$91</f>
        <v>0</v>
      </c>
      <c r="I48" s="130">
        <f>(G48*SazbaDPH1)/100+(H48*\)/100</f>
        <v>0</v>
      </c>
    </row>
    <row r="49" spans="2:10" ht="13.5" customHeight="1" x14ac:dyDescent="0.2">
      <c r="B49" s="71"/>
      <c r="C49" s="135" t="s">
        <v>93</v>
      </c>
      <c r="D49" s="136"/>
      <c r="E49" s="137"/>
      <c r="F49" s="129">
        <f>H49+I49</f>
        <v>0</v>
      </c>
      <c r="G49" s="129"/>
      <c r="H49" s="129">
        <f>'[15]02-D.1.1.c.03 - VÝPIS OST. VÝR.'!$H$45</f>
        <v>0</v>
      </c>
      <c r="I49" s="130">
        <f>(G49*SazbaDPH1)/100+(H49*\)/100</f>
        <v>0</v>
      </c>
    </row>
    <row r="50" spans="2:10" ht="13.5" customHeight="1" x14ac:dyDescent="0.2">
      <c r="B50" s="71"/>
      <c r="C50" s="131" t="s">
        <v>84</v>
      </c>
      <c r="D50" s="132"/>
      <c r="E50" s="133"/>
      <c r="F50" s="129">
        <f t="shared" ref="F50:F53" si="2">H50+I50</f>
        <v>0</v>
      </c>
      <c r="G50" s="129"/>
      <c r="H50" s="129">
        <f>'[16]02-D.1.4.1. ZTI'!$H$281</f>
        <v>0</v>
      </c>
      <c r="I50" s="130">
        <f t="shared" ref="I50:I53" si="3">(G50*SazbaDPH1)/100+(H50*\)/100</f>
        <v>0</v>
      </c>
    </row>
    <row r="51" spans="2:10" ht="13.5" customHeight="1" x14ac:dyDescent="0.2">
      <c r="B51" s="71"/>
      <c r="C51" s="131" t="s">
        <v>97</v>
      </c>
      <c r="D51" s="132"/>
      <c r="E51" s="133"/>
      <c r="F51" s="129">
        <f t="shared" ref="F51" si="4">H51+I51</f>
        <v>0</v>
      </c>
      <c r="G51" s="129"/>
      <c r="H51" s="129">
        <f>'[17]02-D.1.4.3. VZDUCHOTECHNIKA'!$H$175</f>
        <v>0</v>
      </c>
      <c r="I51" s="130">
        <f t="shared" ref="I51" si="5">(G51*SazbaDPH1)/100+(H51*\)/100</f>
        <v>0</v>
      </c>
    </row>
    <row r="52" spans="2:10" ht="13.5" customHeight="1" x14ac:dyDescent="0.2">
      <c r="B52" s="71"/>
      <c r="C52" s="131" t="s">
        <v>85</v>
      </c>
      <c r="D52" s="132"/>
      <c r="E52" s="133"/>
      <c r="F52" s="129">
        <f t="shared" si="2"/>
        <v>0</v>
      </c>
      <c r="G52" s="129"/>
      <c r="H52" s="129">
        <f>'[18]02-D.1.4.4. VYTÁPĚNÍ'!$H$249</f>
        <v>0</v>
      </c>
      <c r="I52" s="130">
        <f t="shared" si="3"/>
        <v>0</v>
      </c>
    </row>
    <row r="53" spans="2:10" ht="13.5" customHeight="1" x14ac:dyDescent="0.2">
      <c r="B53" s="71"/>
      <c r="C53" s="131" t="s">
        <v>86</v>
      </c>
      <c r="D53" s="132"/>
      <c r="E53" s="133"/>
      <c r="F53" s="129">
        <f t="shared" si="2"/>
        <v>0</v>
      </c>
      <c r="G53" s="129"/>
      <c r="H53" s="129">
        <f>'[19]02-D.1.4.7. ELEKTROTECHNIKA'!$H$167</f>
        <v>0</v>
      </c>
      <c r="I53" s="130">
        <f t="shared" si="3"/>
        <v>0</v>
      </c>
    </row>
    <row r="54" spans="2:10" ht="13.5" customHeight="1" x14ac:dyDescent="0.2">
      <c r="B54" s="71"/>
      <c r="C54" s="162" t="s">
        <v>75</v>
      </c>
      <c r="D54" s="163"/>
      <c r="E54" s="164"/>
      <c r="F54" s="24">
        <f>SUM(F55:F62)</f>
        <v>0</v>
      </c>
      <c r="G54" s="24"/>
      <c r="H54" s="24">
        <f>SUM(H55:H62)</f>
        <v>0</v>
      </c>
      <c r="I54" s="24">
        <f>SUM(I55:I62)</f>
        <v>0</v>
      </c>
    </row>
    <row r="55" spans="2:10" ht="13.5" customHeight="1" x14ac:dyDescent="0.2">
      <c r="B55" s="71"/>
      <c r="C55" s="126" t="s">
        <v>76</v>
      </c>
      <c r="D55" s="127"/>
      <c r="E55" s="133"/>
      <c r="F55" s="129">
        <f t="shared" ref="F55:F60" si="6">H55+I55</f>
        <v>0</v>
      </c>
      <c r="G55" s="129"/>
      <c r="H55" s="129">
        <f>[20]Rekapitulace!$C$19</f>
        <v>0</v>
      </c>
      <c r="I55" s="130">
        <f t="shared" ref="I55:I60" si="7">(G55*SazbaDPH1)/100+(H55*\)/100</f>
        <v>0</v>
      </c>
    </row>
    <row r="56" spans="2:10" ht="13.5" customHeight="1" x14ac:dyDescent="0.2">
      <c r="B56" s="71"/>
      <c r="C56" s="126" t="s">
        <v>77</v>
      </c>
      <c r="D56" s="127"/>
      <c r="E56" s="133"/>
      <c r="F56" s="129">
        <f t="shared" si="6"/>
        <v>0</v>
      </c>
      <c r="G56" s="129"/>
      <c r="H56" s="129">
        <f>[21]Rekapitulace!$C$21</f>
        <v>0</v>
      </c>
      <c r="I56" s="130">
        <f t="shared" si="7"/>
        <v>0</v>
      </c>
    </row>
    <row r="57" spans="2:10" ht="13.5" customHeight="1" x14ac:dyDescent="0.2">
      <c r="B57" s="71"/>
      <c r="C57" s="135" t="s">
        <v>78</v>
      </c>
      <c r="D57" s="136"/>
      <c r="E57" s="137"/>
      <c r="F57" s="129">
        <f>H57+I57</f>
        <v>0</v>
      </c>
      <c r="G57" s="129"/>
      <c r="H57" s="129">
        <f>'[22]03-D.1.1.c.01 - VÝPIS DVEŘÍ'!$H$66</f>
        <v>0</v>
      </c>
      <c r="I57" s="130">
        <f>(G57*SazbaDPH1)/100+(H57*\)/100</f>
        <v>0</v>
      </c>
    </row>
    <row r="58" spans="2:10" ht="13.5" customHeight="1" x14ac:dyDescent="0.2">
      <c r="B58" s="71"/>
      <c r="C58" s="135" t="s">
        <v>79</v>
      </c>
      <c r="D58" s="136"/>
      <c r="E58" s="137"/>
      <c r="F58" s="129">
        <f>H58+I58</f>
        <v>0</v>
      </c>
      <c r="G58" s="129"/>
      <c r="H58" s="129">
        <f>'[23]03-D.1.1.c.02 - VÝPIS OKEN'!$H$38</f>
        <v>0</v>
      </c>
      <c r="I58" s="130">
        <f>(G58*SazbaDPH1)/100+(H58*\)/100</f>
        <v>0</v>
      </c>
    </row>
    <row r="59" spans="2:10" ht="13.5" customHeight="1" x14ac:dyDescent="0.2">
      <c r="B59" s="71"/>
      <c r="C59" s="135" t="s">
        <v>80</v>
      </c>
      <c r="D59" s="136"/>
      <c r="E59" s="137"/>
      <c r="F59" s="129">
        <f>H59+I59</f>
        <v>0</v>
      </c>
      <c r="G59" s="129"/>
      <c r="H59" s="129">
        <f>'[24]03-D.1.1.c.03 - VÝPIS TRUH. VÝR'!$H$24</f>
        <v>0</v>
      </c>
      <c r="I59" s="130">
        <f>(G59*SazbaDPH1)/100+(H59*\)/100</f>
        <v>0</v>
      </c>
    </row>
    <row r="60" spans="2:10" ht="13.5" customHeight="1" x14ac:dyDescent="0.2">
      <c r="B60" s="71"/>
      <c r="C60" s="131" t="s">
        <v>83</v>
      </c>
      <c r="D60" s="132"/>
      <c r="E60" s="133"/>
      <c r="F60" s="129">
        <f t="shared" si="6"/>
        <v>0</v>
      </c>
      <c r="G60" s="129"/>
      <c r="H60" s="129">
        <f>'[25]03-D.1.4.1. ZTI'!$H$76</f>
        <v>0</v>
      </c>
      <c r="I60" s="130">
        <f t="shared" si="7"/>
        <v>0</v>
      </c>
    </row>
    <row r="61" spans="2:10" ht="13.5" customHeight="1" x14ac:dyDescent="0.2">
      <c r="B61" s="71"/>
      <c r="C61" s="131" t="s">
        <v>82</v>
      </c>
      <c r="D61" s="132"/>
      <c r="E61" s="133"/>
      <c r="F61" s="129">
        <f t="shared" ref="F61" si="8">H61+I61</f>
        <v>0</v>
      </c>
      <c r="G61" s="129"/>
      <c r="H61" s="129">
        <f>'[26]03-D.1.4.4. VYTÁPĚNÍ'!$H$160</f>
        <v>0</v>
      </c>
      <c r="I61" s="130">
        <f t="shared" ref="I61" si="9">(G61*SazbaDPH1)/100+(H61*\)/100</f>
        <v>0</v>
      </c>
    </row>
    <row r="62" spans="2:10" ht="13.5" customHeight="1" x14ac:dyDescent="0.2">
      <c r="B62" s="71"/>
      <c r="C62" s="131" t="s">
        <v>81</v>
      </c>
      <c r="D62" s="132"/>
      <c r="E62" s="133"/>
      <c r="F62" s="129">
        <f t="shared" ref="F62" si="10">H62+I62</f>
        <v>0</v>
      </c>
      <c r="G62" s="129"/>
      <c r="H62" s="129">
        <f>'[27]03-D.1.4.7. ELEKTROTECHNIKA'!$H$130</f>
        <v>0</v>
      </c>
      <c r="I62" s="130">
        <f t="shared" ref="I62" si="11">(G62*SazbaDPH1)/100+(H62*\)/100</f>
        <v>0</v>
      </c>
    </row>
    <row r="63" spans="2:10" ht="17.25" customHeight="1" x14ac:dyDescent="0.2">
      <c r="B63" s="25" t="s">
        <v>20</v>
      </c>
      <c r="C63" s="26"/>
      <c r="D63" s="27"/>
      <c r="E63" s="28"/>
      <c r="F63" s="29">
        <f>SUM(F32:F33,F44,F54)</f>
        <v>0</v>
      </c>
      <c r="G63" s="29"/>
      <c r="H63" s="29">
        <f>SUM(H32:H33,H44,H54)</f>
        <v>0</v>
      </c>
      <c r="I63" s="29">
        <f>SUM(I32:I33,I44,I54)</f>
        <v>0</v>
      </c>
    </row>
    <row r="64" spans="2:10" x14ac:dyDescent="0.2">
      <c r="B64" s="72"/>
      <c r="C64" s="72"/>
      <c r="D64" s="72"/>
      <c r="E64" s="72"/>
      <c r="F64" s="72"/>
      <c r="G64" s="72"/>
      <c r="H64" s="72"/>
      <c r="I64" s="72"/>
      <c r="J64" s="72"/>
    </row>
    <row r="65" spans="1:14" x14ac:dyDescent="0.2">
      <c r="J65" s="19"/>
    </row>
    <row r="66" spans="1:14" ht="2.25" customHeight="1" x14ac:dyDescent="0.2"/>
    <row r="67" spans="1:14" ht="1.5" customHeight="1" x14ac:dyDescent="0.2"/>
    <row r="68" spans="1:14" ht="0.75" customHeight="1" x14ac:dyDescent="0.2"/>
    <row r="69" spans="1:14" ht="0.75" customHeight="1" x14ac:dyDescent="0.2"/>
    <row r="70" spans="1:14" ht="0.75" customHeight="1" x14ac:dyDescent="0.2"/>
    <row r="71" spans="1:14" ht="18" x14ac:dyDescent="0.25">
      <c r="B71" s="32" t="s">
        <v>21</v>
      </c>
      <c r="C71" s="61"/>
      <c r="D71" s="61"/>
      <c r="E71" s="61"/>
      <c r="F71" s="61"/>
      <c r="G71" s="61"/>
      <c r="H71" s="61"/>
      <c r="I71" s="61"/>
    </row>
    <row r="72" spans="1:14" ht="12.75" customHeight="1" x14ac:dyDescent="0.25">
      <c r="B72" s="32"/>
      <c r="C72" s="61"/>
      <c r="D72" s="61"/>
      <c r="E72" s="61"/>
      <c r="F72" s="61"/>
      <c r="G72" s="61"/>
      <c r="H72" s="61"/>
      <c r="I72" s="61"/>
    </row>
    <row r="73" spans="1:14" s="78" customFormat="1" ht="19.5" customHeight="1" x14ac:dyDescent="0.25">
      <c r="A73" s="155" t="s">
        <v>22</v>
      </c>
      <c r="B73" s="156"/>
      <c r="C73" s="156"/>
      <c r="D73" s="156"/>
      <c r="E73" s="156"/>
      <c r="F73" s="156"/>
      <c r="G73" s="156"/>
      <c r="H73" s="156"/>
      <c r="I73" s="156"/>
    </row>
    <row r="74" spans="1:14" s="74" customFormat="1" ht="28.5" customHeight="1" x14ac:dyDescent="0.2">
      <c r="A74" s="157" t="s">
        <v>25</v>
      </c>
      <c r="B74" s="158"/>
      <c r="C74" s="158"/>
      <c r="D74" s="158"/>
      <c r="E74" s="158"/>
      <c r="F74" s="158"/>
      <c r="G74" s="158"/>
      <c r="H74" s="159"/>
      <c r="I74" s="159"/>
      <c r="J74" s="73"/>
      <c r="L74" s="75"/>
      <c r="N74" s="76"/>
    </row>
    <row r="75" spans="1:14" s="79" customFormat="1" ht="13.5" customHeight="1" x14ac:dyDescent="0.2">
      <c r="B75" s="153" t="s">
        <v>26</v>
      </c>
      <c r="C75" s="154"/>
      <c r="D75" s="154"/>
      <c r="E75" s="154"/>
      <c r="F75" s="154"/>
      <c r="G75" s="154"/>
      <c r="H75" s="154"/>
      <c r="I75" s="154"/>
    </row>
    <row r="76" spans="1:14" s="74" customFormat="1" ht="26.25" customHeight="1" x14ac:dyDescent="0.2">
      <c r="A76" s="160" t="s">
        <v>23</v>
      </c>
      <c r="B76" s="153"/>
      <c r="C76" s="153"/>
      <c r="D76" s="153"/>
      <c r="E76" s="153"/>
      <c r="F76" s="153"/>
      <c r="G76" s="153"/>
      <c r="H76" s="161"/>
      <c r="I76" s="161"/>
      <c r="J76" s="73"/>
      <c r="L76" s="75"/>
      <c r="N76" s="76"/>
    </row>
    <row r="77" spans="1:14" s="74" customFormat="1" ht="24.6" customHeight="1" x14ac:dyDescent="0.2">
      <c r="A77" s="160" t="s">
        <v>24</v>
      </c>
      <c r="B77" s="153"/>
      <c r="C77" s="153"/>
      <c r="D77" s="153"/>
      <c r="E77" s="153"/>
      <c r="F77" s="153"/>
      <c r="G77" s="153"/>
      <c r="H77" s="161"/>
      <c r="I77" s="161"/>
      <c r="J77" s="73"/>
      <c r="L77" s="77"/>
    </row>
    <row r="78" spans="1:14" s="74" customFormat="1" ht="11.25" x14ac:dyDescent="0.2">
      <c r="A78" s="150"/>
      <c r="B78" s="151"/>
      <c r="C78" s="151"/>
      <c r="D78" s="151"/>
      <c r="E78" s="151"/>
      <c r="F78" s="151"/>
      <c r="G78" s="151"/>
      <c r="H78" s="152"/>
      <c r="I78" s="152"/>
      <c r="J78" s="73"/>
      <c r="L78" s="77"/>
    </row>
  </sheetData>
  <mergeCells count="23">
    <mergeCell ref="C37:E37"/>
    <mergeCell ref="C38:E38"/>
    <mergeCell ref="A74:I74"/>
    <mergeCell ref="A76:I76"/>
    <mergeCell ref="A77:I77"/>
    <mergeCell ref="C43:E43"/>
    <mergeCell ref="C44:E44"/>
    <mergeCell ref="C54:E54"/>
    <mergeCell ref="C47:E47"/>
    <mergeCell ref="C48:E48"/>
    <mergeCell ref="C49:E49"/>
    <mergeCell ref="A78:I78"/>
    <mergeCell ref="B75:I75"/>
    <mergeCell ref="C58:E58"/>
    <mergeCell ref="C57:E57"/>
    <mergeCell ref="C59:E59"/>
    <mergeCell ref="A73:I73"/>
    <mergeCell ref="C36:E36"/>
    <mergeCell ref="B2:I2"/>
    <mergeCell ref="B3:I3"/>
    <mergeCell ref="D5:I5"/>
    <mergeCell ref="C32:E32"/>
    <mergeCell ref="C33:E33"/>
  </mergeCells>
  <pageMargins left="0.7" right="0.7" top="0.78740157499999996" bottom="0.78740157499999996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41"/>
  <sheetViews>
    <sheetView topLeftCell="A7" workbookViewId="0">
      <selection activeCell="G25" sqref="G25"/>
    </sheetView>
  </sheetViews>
  <sheetFormatPr defaultColWidth="14.5703125" defaultRowHeight="12.75" x14ac:dyDescent="0.2"/>
  <cols>
    <col min="1" max="1" width="3.7109375" style="86" customWidth="1"/>
    <col min="2" max="2" width="14.5703125" style="86"/>
    <col min="3" max="3" width="41.28515625" style="86" customWidth="1"/>
    <col min="4" max="4" width="11.140625" style="86" customWidth="1"/>
    <col min="5" max="5" width="11.28515625" style="86" customWidth="1"/>
    <col min="6" max="7" width="13.7109375" style="86" customWidth="1"/>
    <col min="8" max="8" width="17" style="86" customWidth="1"/>
    <col min="9" max="9" width="9.140625" style="86" customWidth="1"/>
    <col min="10" max="90" width="9.140625" style="87" customWidth="1"/>
    <col min="91" max="248" width="9.140625" style="86" customWidth="1"/>
    <col min="249" max="249" width="3.7109375" style="86" customWidth="1"/>
    <col min="250" max="256" width="14.5703125" style="86"/>
    <col min="257" max="257" width="3.7109375" style="86" customWidth="1"/>
    <col min="258" max="258" width="14.5703125" style="86"/>
    <col min="259" max="259" width="41.28515625" style="86" customWidth="1"/>
    <col min="260" max="260" width="11.140625" style="86" customWidth="1"/>
    <col min="261" max="261" width="11.28515625" style="86" customWidth="1"/>
    <col min="262" max="263" width="13.7109375" style="86" customWidth="1"/>
    <col min="264" max="264" width="17" style="86" customWidth="1"/>
    <col min="265" max="504" width="9.140625" style="86" customWidth="1"/>
    <col min="505" max="505" width="3.7109375" style="86" customWidth="1"/>
    <col min="506" max="512" width="14.5703125" style="86"/>
    <col min="513" max="513" width="3.7109375" style="86" customWidth="1"/>
    <col min="514" max="514" width="14.5703125" style="86"/>
    <col min="515" max="515" width="41.28515625" style="86" customWidth="1"/>
    <col min="516" max="516" width="11.140625" style="86" customWidth="1"/>
    <col min="517" max="517" width="11.28515625" style="86" customWidth="1"/>
    <col min="518" max="519" width="13.7109375" style="86" customWidth="1"/>
    <col min="520" max="520" width="17" style="86" customWidth="1"/>
    <col min="521" max="760" width="9.140625" style="86" customWidth="1"/>
    <col min="761" max="761" width="3.7109375" style="86" customWidth="1"/>
    <col min="762" max="768" width="14.5703125" style="86"/>
    <col min="769" max="769" width="3.7109375" style="86" customWidth="1"/>
    <col min="770" max="770" width="14.5703125" style="86"/>
    <col min="771" max="771" width="41.28515625" style="86" customWidth="1"/>
    <col min="772" max="772" width="11.140625" style="86" customWidth="1"/>
    <col min="773" max="773" width="11.28515625" style="86" customWidth="1"/>
    <col min="774" max="775" width="13.7109375" style="86" customWidth="1"/>
    <col min="776" max="776" width="17" style="86" customWidth="1"/>
    <col min="777" max="1016" width="9.140625" style="86" customWidth="1"/>
    <col min="1017" max="1017" width="3.7109375" style="86" customWidth="1"/>
    <col min="1018" max="1024" width="14.5703125" style="86"/>
    <col min="1025" max="1025" width="3.7109375" style="86" customWidth="1"/>
    <col min="1026" max="1026" width="14.5703125" style="86"/>
    <col min="1027" max="1027" width="41.28515625" style="86" customWidth="1"/>
    <col min="1028" max="1028" width="11.140625" style="86" customWidth="1"/>
    <col min="1029" max="1029" width="11.28515625" style="86" customWidth="1"/>
    <col min="1030" max="1031" width="13.7109375" style="86" customWidth="1"/>
    <col min="1032" max="1032" width="17" style="86" customWidth="1"/>
    <col min="1033" max="1272" width="9.140625" style="86" customWidth="1"/>
    <col min="1273" max="1273" width="3.7109375" style="86" customWidth="1"/>
    <col min="1274" max="1280" width="14.5703125" style="86"/>
    <col min="1281" max="1281" width="3.7109375" style="86" customWidth="1"/>
    <col min="1282" max="1282" width="14.5703125" style="86"/>
    <col min="1283" max="1283" width="41.28515625" style="86" customWidth="1"/>
    <col min="1284" max="1284" width="11.140625" style="86" customWidth="1"/>
    <col min="1285" max="1285" width="11.28515625" style="86" customWidth="1"/>
    <col min="1286" max="1287" width="13.7109375" style="86" customWidth="1"/>
    <col min="1288" max="1288" width="17" style="86" customWidth="1"/>
    <col min="1289" max="1528" width="9.140625" style="86" customWidth="1"/>
    <col min="1529" max="1529" width="3.7109375" style="86" customWidth="1"/>
    <col min="1530" max="1536" width="14.5703125" style="86"/>
    <col min="1537" max="1537" width="3.7109375" style="86" customWidth="1"/>
    <col min="1538" max="1538" width="14.5703125" style="86"/>
    <col min="1539" max="1539" width="41.28515625" style="86" customWidth="1"/>
    <col min="1540" max="1540" width="11.140625" style="86" customWidth="1"/>
    <col min="1541" max="1541" width="11.28515625" style="86" customWidth="1"/>
    <col min="1542" max="1543" width="13.7109375" style="86" customWidth="1"/>
    <col min="1544" max="1544" width="17" style="86" customWidth="1"/>
    <col min="1545" max="1784" width="9.140625" style="86" customWidth="1"/>
    <col min="1785" max="1785" width="3.7109375" style="86" customWidth="1"/>
    <col min="1786" max="1792" width="14.5703125" style="86"/>
    <col min="1793" max="1793" width="3.7109375" style="86" customWidth="1"/>
    <col min="1794" max="1794" width="14.5703125" style="86"/>
    <col min="1795" max="1795" width="41.28515625" style="86" customWidth="1"/>
    <col min="1796" max="1796" width="11.140625" style="86" customWidth="1"/>
    <col min="1797" max="1797" width="11.28515625" style="86" customWidth="1"/>
    <col min="1798" max="1799" width="13.7109375" style="86" customWidth="1"/>
    <col min="1800" max="1800" width="17" style="86" customWidth="1"/>
    <col min="1801" max="2040" width="9.140625" style="86" customWidth="1"/>
    <col min="2041" max="2041" width="3.7109375" style="86" customWidth="1"/>
    <col min="2042" max="2048" width="14.5703125" style="86"/>
    <col min="2049" max="2049" width="3.7109375" style="86" customWidth="1"/>
    <col min="2050" max="2050" width="14.5703125" style="86"/>
    <col min="2051" max="2051" width="41.28515625" style="86" customWidth="1"/>
    <col min="2052" max="2052" width="11.140625" style="86" customWidth="1"/>
    <col min="2053" max="2053" width="11.28515625" style="86" customWidth="1"/>
    <col min="2054" max="2055" width="13.7109375" style="86" customWidth="1"/>
    <col min="2056" max="2056" width="17" style="86" customWidth="1"/>
    <col min="2057" max="2296" width="9.140625" style="86" customWidth="1"/>
    <col min="2297" max="2297" width="3.7109375" style="86" customWidth="1"/>
    <col min="2298" max="2304" width="14.5703125" style="86"/>
    <col min="2305" max="2305" width="3.7109375" style="86" customWidth="1"/>
    <col min="2306" max="2306" width="14.5703125" style="86"/>
    <col min="2307" max="2307" width="41.28515625" style="86" customWidth="1"/>
    <col min="2308" max="2308" width="11.140625" style="86" customWidth="1"/>
    <col min="2309" max="2309" width="11.28515625" style="86" customWidth="1"/>
    <col min="2310" max="2311" width="13.7109375" style="86" customWidth="1"/>
    <col min="2312" max="2312" width="17" style="86" customWidth="1"/>
    <col min="2313" max="2552" width="9.140625" style="86" customWidth="1"/>
    <col min="2553" max="2553" width="3.7109375" style="86" customWidth="1"/>
    <col min="2554" max="2560" width="14.5703125" style="86"/>
    <col min="2561" max="2561" width="3.7109375" style="86" customWidth="1"/>
    <col min="2562" max="2562" width="14.5703125" style="86"/>
    <col min="2563" max="2563" width="41.28515625" style="86" customWidth="1"/>
    <col min="2564" max="2564" width="11.140625" style="86" customWidth="1"/>
    <col min="2565" max="2565" width="11.28515625" style="86" customWidth="1"/>
    <col min="2566" max="2567" width="13.7109375" style="86" customWidth="1"/>
    <col min="2568" max="2568" width="17" style="86" customWidth="1"/>
    <col min="2569" max="2808" width="9.140625" style="86" customWidth="1"/>
    <col min="2809" max="2809" width="3.7109375" style="86" customWidth="1"/>
    <col min="2810" max="2816" width="14.5703125" style="86"/>
    <col min="2817" max="2817" width="3.7109375" style="86" customWidth="1"/>
    <col min="2818" max="2818" width="14.5703125" style="86"/>
    <col min="2819" max="2819" width="41.28515625" style="86" customWidth="1"/>
    <col min="2820" max="2820" width="11.140625" style="86" customWidth="1"/>
    <col min="2821" max="2821" width="11.28515625" style="86" customWidth="1"/>
    <col min="2822" max="2823" width="13.7109375" style="86" customWidth="1"/>
    <col min="2824" max="2824" width="17" style="86" customWidth="1"/>
    <col min="2825" max="3064" width="9.140625" style="86" customWidth="1"/>
    <col min="3065" max="3065" width="3.7109375" style="86" customWidth="1"/>
    <col min="3066" max="3072" width="14.5703125" style="86"/>
    <col min="3073" max="3073" width="3.7109375" style="86" customWidth="1"/>
    <col min="3074" max="3074" width="14.5703125" style="86"/>
    <col min="3075" max="3075" width="41.28515625" style="86" customWidth="1"/>
    <col min="3076" max="3076" width="11.140625" style="86" customWidth="1"/>
    <col min="3077" max="3077" width="11.28515625" style="86" customWidth="1"/>
    <col min="3078" max="3079" width="13.7109375" style="86" customWidth="1"/>
    <col min="3080" max="3080" width="17" style="86" customWidth="1"/>
    <col min="3081" max="3320" width="9.140625" style="86" customWidth="1"/>
    <col min="3321" max="3321" width="3.7109375" style="86" customWidth="1"/>
    <col min="3322" max="3328" width="14.5703125" style="86"/>
    <col min="3329" max="3329" width="3.7109375" style="86" customWidth="1"/>
    <col min="3330" max="3330" width="14.5703125" style="86"/>
    <col min="3331" max="3331" width="41.28515625" style="86" customWidth="1"/>
    <col min="3332" max="3332" width="11.140625" style="86" customWidth="1"/>
    <col min="3333" max="3333" width="11.28515625" style="86" customWidth="1"/>
    <col min="3334" max="3335" width="13.7109375" style="86" customWidth="1"/>
    <col min="3336" max="3336" width="17" style="86" customWidth="1"/>
    <col min="3337" max="3576" width="9.140625" style="86" customWidth="1"/>
    <col min="3577" max="3577" width="3.7109375" style="86" customWidth="1"/>
    <col min="3578" max="3584" width="14.5703125" style="86"/>
    <col min="3585" max="3585" width="3.7109375" style="86" customWidth="1"/>
    <col min="3586" max="3586" width="14.5703125" style="86"/>
    <col min="3587" max="3587" width="41.28515625" style="86" customWidth="1"/>
    <col min="3588" max="3588" width="11.140625" style="86" customWidth="1"/>
    <col min="3589" max="3589" width="11.28515625" style="86" customWidth="1"/>
    <col min="3590" max="3591" width="13.7109375" style="86" customWidth="1"/>
    <col min="3592" max="3592" width="17" style="86" customWidth="1"/>
    <col min="3593" max="3832" width="9.140625" style="86" customWidth="1"/>
    <col min="3833" max="3833" width="3.7109375" style="86" customWidth="1"/>
    <col min="3834" max="3840" width="14.5703125" style="86"/>
    <col min="3841" max="3841" width="3.7109375" style="86" customWidth="1"/>
    <col min="3842" max="3842" width="14.5703125" style="86"/>
    <col min="3843" max="3843" width="41.28515625" style="86" customWidth="1"/>
    <col min="3844" max="3844" width="11.140625" style="86" customWidth="1"/>
    <col min="3845" max="3845" width="11.28515625" style="86" customWidth="1"/>
    <col min="3846" max="3847" width="13.7109375" style="86" customWidth="1"/>
    <col min="3848" max="3848" width="17" style="86" customWidth="1"/>
    <col min="3849" max="4088" width="9.140625" style="86" customWidth="1"/>
    <col min="4089" max="4089" width="3.7109375" style="86" customWidth="1"/>
    <col min="4090" max="4096" width="14.5703125" style="86"/>
    <col min="4097" max="4097" width="3.7109375" style="86" customWidth="1"/>
    <col min="4098" max="4098" width="14.5703125" style="86"/>
    <col min="4099" max="4099" width="41.28515625" style="86" customWidth="1"/>
    <col min="4100" max="4100" width="11.140625" style="86" customWidth="1"/>
    <col min="4101" max="4101" width="11.28515625" style="86" customWidth="1"/>
    <col min="4102" max="4103" width="13.7109375" style="86" customWidth="1"/>
    <col min="4104" max="4104" width="17" style="86" customWidth="1"/>
    <col min="4105" max="4344" width="9.140625" style="86" customWidth="1"/>
    <col min="4345" max="4345" width="3.7109375" style="86" customWidth="1"/>
    <col min="4346" max="4352" width="14.5703125" style="86"/>
    <col min="4353" max="4353" width="3.7109375" style="86" customWidth="1"/>
    <col min="4354" max="4354" width="14.5703125" style="86"/>
    <col min="4355" max="4355" width="41.28515625" style="86" customWidth="1"/>
    <col min="4356" max="4356" width="11.140625" style="86" customWidth="1"/>
    <col min="4357" max="4357" width="11.28515625" style="86" customWidth="1"/>
    <col min="4358" max="4359" width="13.7109375" style="86" customWidth="1"/>
    <col min="4360" max="4360" width="17" style="86" customWidth="1"/>
    <col min="4361" max="4600" width="9.140625" style="86" customWidth="1"/>
    <col min="4601" max="4601" width="3.7109375" style="86" customWidth="1"/>
    <col min="4602" max="4608" width="14.5703125" style="86"/>
    <col min="4609" max="4609" width="3.7109375" style="86" customWidth="1"/>
    <col min="4610" max="4610" width="14.5703125" style="86"/>
    <col min="4611" max="4611" width="41.28515625" style="86" customWidth="1"/>
    <col min="4612" max="4612" width="11.140625" style="86" customWidth="1"/>
    <col min="4613" max="4613" width="11.28515625" style="86" customWidth="1"/>
    <col min="4614" max="4615" width="13.7109375" style="86" customWidth="1"/>
    <col min="4616" max="4616" width="17" style="86" customWidth="1"/>
    <col min="4617" max="4856" width="9.140625" style="86" customWidth="1"/>
    <col min="4857" max="4857" width="3.7109375" style="86" customWidth="1"/>
    <col min="4858" max="4864" width="14.5703125" style="86"/>
    <col min="4865" max="4865" width="3.7109375" style="86" customWidth="1"/>
    <col min="4866" max="4866" width="14.5703125" style="86"/>
    <col min="4867" max="4867" width="41.28515625" style="86" customWidth="1"/>
    <col min="4868" max="4868" width="11.140625" style="86" customWidth="1"/>
    <col min="4869" max="4869" width="11.28515625" style="86" customWidth="1"/>
    <col min="4870" max="4871" width="13.7109375" style="86" customWidth="1"/>
    <col min="4872" max="4872" width="17" style="86" customWidth="1"/>
    <col min="4873" max="5112" width="9.140625" style="86" customWidth="1"/>
    <col min="5113" max="5113" width="3.7109375" style="86" customWidth="1"/>
    <col min="5114" max="5120" width="14.5703125" style="86"/>
    <col min="5121" max="5121" width="3.7109375" style="86" customWidth="1"/>
    <col min="5122" max="5122" width="14.5703125" style="86"/>
    <col min="5123" max="5123" width="41.28515625" style="86" customWidth="1"/>
    <col min="5124" max="5124" width="11.140625" style="86" customWidth="1"/>
    <col min="5125" max="5125" width="11.28515625" style="86" customWidth="1"/>
    <col min="5126" max="5127" width="13.7109375" style="86" customWidth="1"/>
    <col min="5128" max="5128" width="17" style="86" customWidth="1"/>
    <col min="5129" max="5368" width="9.140625" style="86" customWidth="1"/>
    <col min="5369" max="5369" width="3.7109375" style="86" customWidth="1"/>
    <col min="5370" max="5376" width="14.5703125" style="86"/>
    <col min="5377" max="5377" width="3.7109375" style="86" customWidth="1"/>
    <col min="5378" max="5378" width="14.5703125" style="86"/>
    <col min="5379" max="5379" width="41.28515625" style="86" customWidth="1"/>
    <col min="5380" max="5380" width="11.140625" style="86" customWidth="1"/>
    <col min="5381" max="5381" width="11.28515625" style="86" customWidth="1"/>
    <col min="5382" max="5383" width="13.7109375" style="86" customWidth="1"/>
    <col min="5384" max="5384" width="17" style="86" customWidth="1"/>
    <col min="5385" max="5624" width="9.140625" style="86" customWidth="1"/>
    <col min="5625" max="5625" width="3.7109375" style="86" customWidth="1"/>
    <col min="5626" max="5632" width="14.5703125" style="86"/>
    <col min="5633" max="5633" width="3.7109375" style="86" customWidth="1"/>
    <col min="5634" max="5634" width="14.5703125" style="86"/>
    <col min="5635" max="5635" width="41.28515625" style="86" customWidth="1"/>
    <col min="5636" max="5636" width="11.140625" style="86" customWidth="1"/>
    <col min="5637" max="5637" width="11.28515625" style="86" customWidth="1"/>
    <col min="5638" max="5639" width="13.7109375" style="86" customWidth="1"/>
    <col min="5640" max="5640" width="17" style="86" customWidth="1"/>
    <col min="5641" max="5880" width="9.140625" style="86" customWidth="1"/>
    <col min="5881" max="5881" width="3.7109375" style="86" customWidth="1"/>
    <col min="5882" max="5888" width="14.5703125" style="86"/>
    <col min="5889" max="5889" width="3.7109375" style="86" customWidth="1"/>
    <col min="5890" max="5890" width="14.5703125" style="86"/>
    <col min="5891" max="5891" width="41.28515625" style="86" customWidth="1"/>
    <col min="5892" max="5892" width="11.140625" style="86" customWidth="1"/>
    <col min="5893" max="5893" width="11.28515625" style="86" customWidth="1"/>
    <col min="5894" max="5895" width="13.7109375" style="86" customWidth="1"/>
    <col min="5896" max="5896" width="17" style="86" customWidth="1"/>
    <col min="5897" max="6136" width="9.140625" style="86" customWidth="1"/>
    <col min="6137" max="6137" width="3.7109375" style="86" customWidth="1"/>
    <col min="6138" max="6144" width="14.5703125" style="86"/>
    <col min="6145" max="6145" width="3.7109375" style="86" customWidth="1"/>
    <col min="6146" max="6146" width="14.5703125" style="86"/>
    <col min="6147" max="6147" width="41.28515625" style="86" customWidth="1"/>
    <col min="6148" max="6148" width="11.140625" style="86" customWidth="1"/>
    <col min="6149" max="6149" width="11.28515625" style="86" customWidth="1"/>
    <col min="6150" max="6151" width="13.7109375" style="86" customWidth="1"/>
    <col min="6152" max="6152" width="17" style="86" customWidth="1"/>
    <col min="6153" max="6392" width="9.140625" style="86" customWidth="1"/>
    <col min="6393" max="6393" width="3.7109375" style="86" customWidth="1"/>
    <col min="6394" max="6400" width="14.5703125" style="86"/>
    <col min="6401" max="6401" width="3.7109375" style="86" customWidth="1"/>
    <col min="6402" max="6402" width="14.5703125" style="86"/>
    <col min="6403" max="6403" width="41.28515625" style="86" customWidth="1"/>
    <col min="6404" max="6404" width="11.140625" style="86" customWidth="1"/>
    <col min="6405" max="6405" width="11.28515625" style="86" customWidth="1"/>
    <col min="6406" max="6407" width="13.7109375" style="86" customWidth="1"/>
    <col min="6408" max="6408" width="17" style="86" customWidth="1"/>
    <col min="6409" max="6648" width="9.140625" style="86" customWidth="1"/>
    <col min="6649" max="6649" width="3.7109375" style="86" customWidth="1"/>
    <col min="6650" max="6656" width="14.5703125" style="86"/>
    <col min="6657" max="6657" width="3.7109375" style="86" customWidth="1"/>
    <col min="6658" max="6658" width="14.5703125" style="86"/>
    <col min="6659" max="6659" width="41.28515625" style="86" customWidth="1"/>
    <col min="6660" max="6660" width="11.140625" style="86" customWidth="1"/>
    <col min="6661" max="6661" width="11.28515625" style="86" customWidth="1"/>
    <col min="6662" max="6663" width="13.7109375" style="86" customWidth="1"/>
    <col min="6664" max="6664" width="17" style="86" customWidth="1"/>
    <col min="6665" max="6904" width="9.140625" style="86" customWidth="1"/>
    <col min="6905" max="6905" width="3.7109375" style="86" customWidth="1"/>
    <col min="6906" max="6912" width="14.5703125" style="86"/>
    <col min="6913" max="6913" width="3.7109375" style="86" customWidth="1"/>
    <col min="6914" max="6914" width="14.5703125" style="86"/>
    <col min="6915" max="6915" width="41.28515625" style="86" customWidth="1"/>
    <col min="6916" max="6916" width="11.140625" style="86" customWidth="1"/>
    <col min="6917" max="6917" width="11.28515625" style="86" customWidth="1"/>
    <col min="6918" max="6919" width="13.7109375" style="86" customWidth="1"/>
    <col min="6920" max="6920" width="17" style="86" customWidth="1"/>
    <col min="6921" max="7160" width="9.140625" style="86" customWidth="1"/>
    <col min="7161" max="7161" width="3.7109375" style="86" customWidth="1"/>
    <col min="7162" max="7168" width="14.5703125" style="86"/>
    <col min="7169" max="7169" width="3.7109375" style="86" customWidth="1"/>
    <col min="7170" max="7170" width="14.5703125" style="86"/>
    <col min="7171" max="7171" width="41.28515625" style="86" customWidth="1"/>
    <col min="7172" max="7172" width="11.140625" style="86" customWidth="1"/>
    <col min="7173" max="7173" width="11.28515625" style="86" customWidth="1"/>
    <col min="7174" max="7175" width="13.7109375" style="86" customWidth="1"/>
    <col min="7176" max="7176" width="17" style="86" customWidth="1"/>
    <col min="7177" max="7416" width="9.140625" style="86" customWidth="1"/>
    <col min="7417" max="7417" width="3.7109375" style="86" customWidth="1"/>
    <col min="7418" max="7424" width="14.5703125" style="86"/>
    <col min="7425" max="7425" width="3.7109375" style="86" customWidth="1"/>
    <col min="7426" max="7426" width="14.5703125" style="86"/>
    <col min="7427" max="7427" width="41.28515625" style="86" customWidth="1"/>
    <col min="7428" max="7428" width="11.140625" style="86" customWidth="1"/>
    <col min="7429" max="7429" width="11.28515625" style="86" customWidth="1"/>
    <col min="7430" max="7431" width="13.7109375" style="86" customWidth="1"/>
    <col min="7432" max="7432" width="17" style="86" customWidth="1"/>
    <col min="7433" max="7672" width="9.140625" style="86" customWidth="1"/>
    <col min="7673" max="7673" width="3.7109375" style="86" customWidth="1"/>
    <col min="7674" max="7680" width="14.5703125" style="86"/>
    <col min="7681" max="7681" width="3.7109375" style="86" customWidth="1"/>
    <col min="7682" max="7682" width="14.5703125" style="86"/>
    <col min="7683" max="7683" width="41.28515625" style="86" customWidth="1"/>
    <col min="7684" max="7684" width="11.140625" style="86" customWidth="1"/>
    <col min="7685" max="7685" width="11.28515625" style="86" customWidth="1"/>
    <col min="7686" max="7687" width="13.7109375" style="86" customWidth="1"/>
    <col min="7688" max="7688" width="17" style="86" customWidth="1"/>
    <col min="7689" max="7928" width="9.140625" style="86" customWidth="1"/>
    <col min="7929" max="7929" width="3.7109375" style="86" customWidth="1"/>
    <col min="7930" max="7936" width="14.5703125" style="86"/>
    <col min="7937" max="7937" width="3.7109375" style="86" customWidth="1"/>
    <col min="7938" max="7938" width="14.5703125" style="86"/>
    <col min="7939" max="7939" width="41.28515625" style="86" customWidth="1"/>
    <col min="7940" max="7940" width="11.140625" style="86" customWidth="1"/>
    <col min="7941" max="7941" width="11.28515625" style="86" customWidth="1"/>
    <col min="7942" max="7943" width="13.7109375" style="86" customWidth="1"/>
    <col min="7944" max="7944" width="17" style="86" customWidth="1"/>
    <col min="7945" max="8184" width="9.140625" style="86" customWidth="1"/>
    <col min="8185" max="8185" width="3.7109375" style="86" customWidth="1"/>
    <col min="8186" max="8192" width="14.5703125" style="86"/>
    <col min="8193" max="8193" width="3.7109375" style="86" customWidth="1"/>
    <col min="8194" max="8194" width="14.5703125" style="86"/>
    <col min="8195" max="8195" width="41.28515625" style="86" customWidth="1"/>
    <col min="8196" max="8196" width="11.140625" style="86" customWidth="1"/>
    <col min="8197" max="8197" width="11.28515625" style="86" customWidth="1"/>
    <col min="8198" max="8199" width="13.7109375" style="86" customWidth="1"/>
    <col min="8200" max="8200" width="17" style="86" customWidth="1"/>
    <col min="8201" max="8440" width="9.140625" style="86" customWidth="1"/>
    <col min="8441" max="8441" width="3.7109375" style="86" customWidth="1"/>
    <col min="8442" max="8448" width="14.5703125" style="86"/>
    <col min="8449" max="8449" width="3.7109375" style="86" customWidth="1"/>
    <col min="8450" max="8450" width="14.5703125" style="86"/>
    <col min="8451" max="8451" width="41.28515625" style="86" customWidth="1"/>
    <col min="8452" max="8452" width="11.140625" style="86" customWidth="1"/>
    <col min="8453" max="8453" width="11.28515625" style="86" customWidth="1"/>
    <col min="8454" max="8455" width="13.7109375" style="86" customWidth="1"/>
    <col min="8456" max="8456" width="17" style="86" customWidth="1"/>
    <col min="8457" max="8696" width="9.140625" style="86" customWidth="1"/>
    <col min="8697" max="8697" width="3.7109375" style="86" customWidth="1"/>
    <col min="8698" max="8704" width="14.5703125" style="86"/>
    <col min="8705" max="8705" width="3.7109375" style="86" customWidth="1"/>
    <col min="8706" max="8706" width="14.5703125" style="86"/>
    <col min="8707" max="8707" width="41.28515625" style="86" customWidth="1"/>
    <col min="8708" max="8708" width="11.140625" style="86" customWidth="1"/>
    <col min="8709" max="8709" width="11.28515625" style="86" customWidth="1"/>
    <col min="8710" max="8711" width="13.7109375" style="86" customWidth="1"/>
    <col min="8712" max="8712" width="17" style="86" customWidth="1"/>
    <col min="8713" max="8952" width="9.140625" style="86" customWidth="1"/>
    <col min="8953" max="8953" width="3.7109375" style="86" customWidth="1"/>
    <col min="8954" max="8960" width="14.5703125" style="86"/>
    <col min="8961" max="8961" width="3.7109375" style="86" customWidth="1"/>
    <col min="8962" max="8962" width="14.5703125" style="86"/>
    <col min="8963" max="8963" width="41.28515625" style="86" customWidth="1"/>
    <col min="8964" max="8964" width="11.140625" style="86" customWidth="1"/>
    <col min="8965" max="8965" width="11.28515625" style="86" customWidth="1"/>
    <col min="8966" max="8967" width="13.7109375" style="86" customWidth="1"/>
    <col min="8968" max="8968" width="17" style="86" customWidth="1"/>
    <col min="8969" max="9208" width="9.140625" style="86" customWidth="1"/>
    <col min="9209" max="9209" width="3.7109375" style="86" customWidth="1"/>
    <col min="9210" max="9216" width="14.5703125" style="86"/>
    <col min="9217" max="9217" width="3.7109375" style="86" customWidth="1"/>
    <col min="9218" max="9218" width="14.5703125" style="86"/>
    <col min="9219" max="9219" width="41.28515625" style="86" customWidth="1"/>
    <col min="9220" max="9220" width="11.140625" style="86" customWidth="1"/>
    <col min="9221" max="9221" width="11.28515625" style="86" customWidth="1"/>
    <col min="9222" max="9223" width="13.7109375" style="86" customWidth="1"/>
    <col min="9224" max="9224" width="17" style="86" customWidth="1"/>
    <col min="9225" max="9464" width="9.140625" style="86" customWidth="1"/>
    <col min="9465" max="9465" width="3.7109375" style="86" customWidth="1"/>
    <col min="9466" max="9472" width="14.5703125" style="86"/>
    <col min="9473" max="9473" width="3.7109375" style="86" customWidth="1"/>
    <col min="9474" max="9474" width="14.5703125" style="86"/>
    <col min="9475" max="9475" width="41.28515625" style="86" customWidth="1"/>
    <col min="9476" max="9476" width="11.140625" style="86" customWidth="1"/>
    <col min="9477" max="9477" width="11.28515625" style="86" customWidth="1"/>
    <col min="9478" max="9479" width="13.7109375" style="86" customWidth="1"/>
    <col min="9480" max="9480" width="17" style="86" customWidth="1"/>
    <col min="9481" max="9720" width="9.140625" style="86" customWidth="1"/>
    <col min="9721" max="9721" width="3.7109375" style="86" customWidth="1"/>
    <col min="9722" max="9728" width="14.5703125" style="86"/>
    <col min="9729" max="9729" width="3.7109375" style="86" customWidth="1"/>
    <col min="9730" max="9730" width="14.5703125" style="86"/>
    <col min="9731" max="9731" width="41.28515625" style="86" customWidth="1"/>
    <col min="9732" max="9732" width="11.140625" style="86" customWidth="1"/>
    <col min="9733" max="9733" width="11.28515625" style="86" customWidth="1"/>
    <col min="9734" max="9735" width="13.7109375" style="86" customWidth="1"/>
    <col min="9736" max="9736" width="17" style="86" customWidth="1"/>
    <col min="9737" max="9976" width="9.140625" style="86" customWidth="1"/>
    <col min="9977" max="9977" width="3.7109375" style="86" customWidth="1"/>
    <col min="9978" max="9984" width="14.5703125" style="86"/>
    <col min="9985" max="9985" width="3.7109375" style="86" customWidth="1"/>
    <col min="9986" max="9986" width="14.5703125" style="86"/>
    <col min="9987" max="9987" width="41.28515625" style="86" customWidth="1"/>
    <col min="9988" max="9988" width="11.140625" style="86" customWidth="1"/>
    <col min="9989" max="9989" width="11.28515625" style="86" customWidth="1"/>
    <col min="9990" max="9991" width="13.7109375" style="86" customWidth="1"/>
    <col min="9992" max="9992" width="17" style="86" customWidth="1"/>
    <col min="9993" max="10232" width="9.140625" style="86" customWidth="1"/>
    <col min="10233" max="10233" width="3.7109375" style="86" customWidth="1"/>
    <col min="10234" max="10240" width="14.5703125" style="86"/>
    <col min="10241" max="10241" width="3.7109375" style="86" customWidth="1"/>
    <col min="10242" max="10242" width="14.5703125" style="86"/>
    <col min="10243" max="10243" width="41.28515625" style="86" customWidth="1"/>
    <col min="10244" max="10244" width="11.140625" style="86" customWidth="1"/>
    <col min="10245" max="10245" width="11.28515625" style="86" customWidth="1"/>
    <col min="10246" max="10247" width="13.7109375" style="86" customWidth="1"/>
    <col min="10248" max="10248" width="17" style="86" customWidth="1"/>
    <col min="10249" max="10488" width="9.140625" style="86" customWidth="1"/>
    <col min="10489" max="10489" width="3.7109375" style="86" customWidth="1"/>
    <col min="10490" max="10496" width="14.5703125" style="86"/>
    <col min="10497" max="10497" width="3.7109375" style="86" customWidth="1"/>
    <col min="10498" max="10498" width="14.5703125" style="86"/>
    <col min="10499" max="10499" width="41.28515625" style="86" customWidth="1"/>
    <col min="10500" max="10500" width="11.140625" style="86" customWidth="1"/>
    <col min="10501" max="10501" width="11.28515625" style="86" customWidth="1"/>
    <col min="10502" max="10503" width="13.7109375" style="86" customWidth="1"/>
    <col min="10504" max="10504" width="17" style="86" customWidth="1"/>
    <col min="10505" max="10744" width="9.140625" style="86" customWidth="1"/>
    <col min="10745" max="10745" width="3.7109375" style="86" customWidth="1"/>
    <col min="10746" max="10752" width="14.5703125" style="86"/>
    <col min="10753" max="10753" width="3.7109375" style="86" customWidth="1"/>
    <col min="10754" max="10754" width="14.5703125" style="86"/>
    <col min="10755" max="10755" width="41.28515625" style="86" customWidth="1"/>
    <col min="10756" max="10756" width="11.140625" style="86" customWidth="1"/>
    <col min="10757" max="10757" width="11.28515625" style="86" customWidth="1"/>
    <col min="10758" max="10759" width="13.7109375" style="86" customWidth="1"/>
    <col min="10760" max="10760" width="17" style="86" customWidth="1"/>
    <col min="10761" max="11000" width="9.140625" style="86" customWidth="1"/>
    <col min="11001" max="11001" width="3.7109375" style="86" customWidth="1"/>
    <col min="11002" max="11008" width="14.5703125" style="86"/>
    <col min="11009" max="11009" width="3.7109375" style="86" customWidth="1"/>
    <col min="11010" max="11010" width="14.5703125" style="86"/>
    <col min="11011" max="11011" width="41.28515625" style="86" customWidth="1"/>
    <col min="11012" max="11012" width="11.140625" style="86" customWidth="1"/>
    <col min="11013" max="11013" width="11.28515625" style="86" customWidth="1"/>
    <col min="11014" max="11015" width="13.7109375" style="86" customWidth="1"/>
    <col min="11016" max="11016" width="17" style="86" customWidth="1"/>
    <col min="11017" max="11256" width="9.140625" style="86" customWidth="1"/>
    <col min="11257" max="11257" width="3.7109375" style="86" customWidth="1"/>
    <col min="11258" max="11264" width="14.5703125" style="86"/>
    <col min="11265" max="11265" width="3.7109375" style="86" customWidth="1"/>
    <col min="11266" max="11266" width="14.5703125" style="86"/>
    <col min="11267" max="11267" width="41.28515625" style="86" customWidth="1"/>
    <col min="11268" max="11268" width="11.140625" style="86" customWidth="1"/>
    <col min="11269" max="11269" width="11.28515625" style="86" customWidth="1"/>
    <col min="11270" max="11271" width="13.7109375" style="86" customWidth="1"/>
    <col min="11272" max="11272" width="17" style="86" customWidth="1"/>
    <col min="11273" max="11512" width="9.140625" style="86" customWidth="1"/>
    <col min="11513" max="11513" width="3.7109375" style="86" customWidth="1"/>
    <col min="11514" max="11520" width="14.5703125" style="86"/>
    <col min="11521" max="11521" width="3.7109375" style="86" customWidth="1"/>
    <col min="11522" max="11522" width="14.5703125" style="86"/>
    <col min="11523" max="11523" width="41.28515625" style="86" customWidth="1"/>
    <col min="11524" max="11524" width="11.140625" style="86" customWidth="1"/>
    <col min="11525" max="11525" width="11.28515625" style="86" customWidth="1"/>
    <col min="11526" max="11527" width="13.7109375" style="86" customWidth="1"/>
    <col min="11528" max="11528" width="17" style="86" customWidth="1"/>
    <col min="11529" max="11768" width="9.140625" style="86" customWidth="1"/>
    <col min="11769" max="11769" width="3.7109375" style="86" customWidth="1"/>
    <col min="11770" max="11776" width="14.5703125" style="86"/>
    <col min="11777" max="11777" width="3.7109375" style="86" customWidth="1"/>
    <col min="11778" max="11778" width="14.5703125" style="86"/>
    <col min="11779" max="11779" width="41.28515625" style="86" customWidth="1"/>
    <col min="11780" max="11780" width="11.140625" style="86" customWidth="1"/>
    <col min="11781" max="11781" width="11.28515625" style="86" customWidth="1"/>
    <col min="11782" max="11783" width="13.7109375" style="86" customWidth="1"/>
    <col min="11784" max="11784" width="17" style="86" customWidth="1"/>
    <col min="11785" max="12024" width="9.140625" style="86" customWidth="1"/>
    <col min="12025" max="12025" width="3.7109375" style="86" customWidth="1"/>
    <col min="12026" max="12032" width="14.5703125" style="86"/>
    <col min="12033" max="12033" width="3.7109375" style="86" customWidth="1"/>
    <col min="12034" max="12034" width="14.5703125" style="86"/>
    <col min="12035" max="12035" width="41.28515625" style="86" customWidth="1"/>
    <col min="12036" max="12036" width="11.140625" style="86" customWidth="1"/>
    <col min="12037" max="12037" width="11.28515625" style="86" customWidth="1"/>
    <col min="12038" max="12039" width="13.7109375" style="86" customWidth="1"/>
    <col min="12040" max="12040" width="17" style="86" customWidth="1"/>
    <col min="12041" max="12280" width="9.140625" style="86" customWidth="1"/>
    <col min="12281" max="12281" width="3.7109375" style="86" customWidth="1"/>
    <col min="12282" max="12288" width="14.5703125" style="86"/>
    <col min="12289" max="12289" width="3.7109375" style="86" customWidth="1"/>
    <col min="12290" max="12290" width="14.5703125" style="86"/>
    <col min="12291" max="12291" width="41.28515625" style="86" customWidth="1"/>
    <col min="12292" max="12292" width="11.140625" style="86" customWidth="1"/>
    <col min="12293" max="12293" width="11.28515625" style="86" customWidth="1"/>
    <col min="12294" max="12295" width="13.7109375" style="86" customWidth="1"/>
    <col min="12296" max="12296" width="17" style="86" customWidth="1"/>
    <col min="12297" max="12536" width="9.140625" style="86" customWidth="1"/>
    <col min="12537" max="12537" width="3.7109375" style="86" customWidth="1"/>
    <col min="12538" max="12544" width="14.5703125" style="86"/>
    <col min="12545" max="12545" width="3.7109375" style="86" customWidth="1"/>
    <col min="12546" max="12546" width="14.5703125" style="86"/>
    <col min="12547" max="12547" width="41.28515625" style="86" customWidth="1"/>
    <col min="12548" max="12548" width="11.140625" style="86" customWidth="1"/>
    <col min="12549" max="12549" width="11.28515625" style="86" customWidth="1"/>
    <col min="12550" max="12551" width="13.7109375" style="86" customWidth="1"/>
    <col min="12552" max="12552" width="17" style="86" customWidth="1"/>
    <col min="12553" max="12792" width="9.140625" style="86" customWidth="1"/>
    <col min="12793" max="12793" width="3.7109375" style="86" customWidth="1"/>
    <col min="12794" max="12800" width="14.5703125" style="86"/>
    <col min="12801" max="12801" width="3.7109375" style="86" customWidth="1"/>
    <col min="12802" max="12802" width="14.5703125" style="86"/>
    <col min="12803" max="12803" width="41.28515625" style="86" customWidth="1"/>
    <col min="12804" max="12804" width="11.140625" style="86" customWidth="1"/>
    <col min="12805" max="12805" width="11.28515625" style="86" customWidth="1"/>
    <col min="12806" max="12807" width="13.7109375" style="86" customWidth="1"/>
    <col min="12808" max="12808" width="17" style="86" customWidth="1"/>
    <col min="12809" max="13048" width="9.140625" style="86" customWidth="1"/>
    <col min="13049" max="13049" width="3.7109375" style="86" customWidth="1"/>
    <col min="13050" max="13056" width="14.5703125" style="86"/>
    <col min="13057" max="13057" width="3.7109375" style="86" customWidth="1"/>
    <col min="13058" max="13058" width="14.5703125" style="86"/>
    <col min="13059" max="13059" width="41.28515625" style="86" customWidth="1"/>
    <col min="13060" max="13060" width="11.140625" style="86" customWidth="1"/>
    <col min="13061" max="13061" width="11.28515625" style="86" customWidth="1"/>
    <col min="13062" max="13063" width="13.7109375" style="86" customWidth="1"/>
    <col min="13064" max="13064" width="17" style="86" customWidth="1"/>
    <col min="13065" max="13304" width="9.140625" style="86" customWidth="1"/>
    <col min="13305" max="13305" width="3.7109375" style="86" customWidth="1"/>
    <col min="13306" max="13312" width="14.5703125" style="86"/>
    <col min="13313" max="13313" width="3.7109375" style="86" customWidth="1"/>
    <col min="13314" max="13314" width="14.5703125" style="86"/>
    <col min="13315" max="13315" width="41.28515625" style="86" customWidth="1"/>
    <col min="13316" max="13316" width="11.140625" style="86" customWidth="1"/>
    <col min="13317" max="13317" width="11.28515625" style="86" customWidth="1"/>
    <col min="13318" max="13319" width="13.7109375" style="86" customWidth="1"/>
    <col min="13320" max="13320" width="17" style="86" customWidth="1"/>
    <col min="13321" max="13560" width="9.140625" style="86" customWidth="1"/>
    <col min="13561" max="13561" width="3.7109375" style="86" customWidth="1"/>
    <col min="13562" max="13568" width="14.5703125" style="86"/>
    <col min="13569" max="13569" width="3.7109375" style="86" customWidth="1"/>
    <col min="13570" max="13570" width="14.5703125" style="86"/>
    <col min="13571" max="13571" width="41.28515625" style="86" customWidth="1"/>
    <col min="13572" max="13572" width="11.140625" style="86" customWidth="1"/>
    <col min="13573" max="13573" width="11.28515625" style="86" customWidth="1"/>
    <col min="13574" max="13575" width="13.7109375" style="86" customWidth="1"/>
    <col min="13576" max="13576" width="17" style="86" customWidth="1"/>
    <col min="13577" max="13816" width="9.140625" style="86" customWidth="1"/>
    <col min="13817" max="13817" width="3.7109375" style="86" customWidth="1"/>
    <col min="13818" max="13824" width="14.5703125" style="86"/>
    <col min="13825" max="13825" width="3.7109375" style="86" customWidth="1"/>
    <col min="13826" max="13826" width="14.5703125" style="86"/>
    <col min="13827" max="13827" width="41.28515625" style="86" customWidth="1"/>
    <col min="13828" max="13828" width="11.140625" style="86" customWidth="1"/>
    <col min="13829" max="13829" width="11.28515625" style="86" customWidth="1"/>
    <col min="13830" max="13831" width="13.7109375" style="86" customWidth="1"/>
    <col min="13832" max="13832" width="17" style="86" customWidth="1"/>
    <col min="13833" max="14072" width="9.140625" style="86" customWidth="1"/>
    <col min="14073" max="14073" width="3.7109375" style="86" customWidth="1"/>
    <col min="14074" max="14080" width="14.5703125" style="86"/>
    <col min="14081" max="14081" width="3.7109375" style="86" customWidth="1"/>
    <col min="14082" max="14082" width="14.5703125" style="86"/>
    <col min="14083" max="14083" width="41.28515625" style="86" customWidth="1"/>
    <col min="14084" max="14084" width="11.140625" style="86" customWidth="1"/>
    <col min="14085" max="14085" width="11.28515625" style="86" customWidth="1"/>
    <col min="14086" max="14087" width="13.7109375" style="86" customWidth="1"/>
    <col min="14088" max="14088" width="17" style="86" customWidth="1"/>
    <col min="14089" max="14328" width="9.140625" style="86" customWidth="1"/>
    <col min="14329" max="14329" width="3.7109375" style="86" customWidth="1"/>
    <col min="14330" max="14336" width="14.5703125" style="86"/>
    <col min="14337" max="14337" width="3.7109375" style="86" customWidth="1"/>
    <col min="14338" max="14338" width="14.5703125" style="86"/>
    <col min="14339" max="14339" width="41.28515625" style="86" customWidth="1"/>
    <col min="14340" max="14340" width="11.140625" style="86" customWidth="1"/>
    <col min="14341" max="14341" width="11.28515625" style="86" customWidth="1"/>
    <col min="14342" max="14343" width="13.7109375" style="86" customWidth="1"/>
    <col min="14344" max="14344" width="17" style="86" customWidth="1"/>
    <col min="14345" max="14584" width="9.140625" style="86" customWidth="1"/>
    <col min="14585" max="14585" width="3.7109375" style="86" customWidth="1"/>
    <col min="14586" max="14592" width="14.5703125" style="86"/>
    <col min="14593" max="14593" width="3.7109375" style="86" customWidth="1"/>
    <col min="14594" max="14594" width="14.5703125" style="86"/>
    <col min="14595" max="14595" width="41.28515625" style="86" customWidth="1"/>
    <col min="14596" max="14596" width="11.140625" style="86" customWidth="1"/>
    <col min="14597" max="14597" width="11.28515625" style="86" customWidth="1"/>
    <col min="14598" max="14599" width="13.7109375" style="86" customWidth="1"/>
    <col min="14600" max="14600" width="17" style="86" customWidth="1"/>
    <col min="14601" max="14840" width="9.140625" style="86" customWidth="1"/>
    <col min="14841" max="14841" width="3.7109375" style="86" customWidth="1"/>
    <col min="14842" max="14848" width="14.5703125" style="86"/>
    <col min="14849" max="14849" width="3.7109375" style="86" customWidth="1"/>
    <col min="14850" max="14850" width="14.5703125" style="86"/>
    <col min="14851" max="14851" width="41.28515625" style="86" customWidth="1"/>
    <col min="14852" max="14852" width="11.140625" style="86" customWidth="1"/>
    <col min="14853" max="14853" width="11.28515625" style="86" customWidth="1"/>
    <col min="14854" max="14855" width="13.7109375" style="86" customWidth="1"/>
    <col min="14856" max="14856" width="17" style="86" customWidth="1"/>
    <col min="14857" max="15096" width="9.140625" style="86" customWidth="1"/>
    <col min="15097" max="15097" width="3.7109375" style="86" customWidth="1"/>
    <col min="15098" max="15104" width="14.5703125" style="86"/>
    <col min="15105" max="15105" width="3.7109375" style="86" customWidth="1"/>
    <col min="15106" max="15106" width="14.5703125" style="86"/>
    <col min="15107" max="15107" width="41.28515625" style="86" customWidth="1"/>
    <col min="15108" max="15108" width="11.140625" style="86" customWidth="1"/>
    <col min="15109" max="15109" width="11.28515625" style="86" customWidth="1"/>
    <col min="15110" max="15111" width="13.7109375" style="86" customWidth="1"/>
    <col min="15112" max="15112" width="17" style="86" customWidth="1"/>
    <col min="15113" max="15352" width="9.140625" style="86" customWidth="1"/>
    <col min="15353" max="15353" width="3.7109375" style="86" customWidth="1"/>
    <col min="15354" max="15360" width="14.5703125" style="86"/>
    <col min="15361" max="15361" width="3.7109375" style="86" customWidth="1"/>
    <col min="15362" max="15362" width="14.5703125" style="86"/>
    <col min="15363" max="15363" width="41.28515625" style="86" customWidth="1"/>
    <col min="15364" max="15364" width="11.140625" style="86" customWidth="1"/>
    <col min="15365" max="15365" width="11.28515625" style="86" customWidth="1"/>
    <col min="15366" max="15367" width="13.7109375" style="86" customWidth="1"/>
    <col min="15368" max="15368" width="17" style="86" customWidth="1"/>
    <col min="15369" max="15608" width="9.140625" style="86" customWidth="1"/>
    <col min="15609" max="15609" width="3.7109375" style="86" customWidth="1"/>
    <col min="15610" max="15616" width="14.5703125" style="86"/>
    <col min="15617" max="15617" width="3.7109375" style="86" customWidth="1"/>
    <col min="15618" max="15618" width="14.5703125" style="86"/>
    <col min="15619" max="15619" width="41.28515625" style="86" customWidth="1"/>
    <col min="15620" max="15620" width="11.140625" style="86" customWidth="1"/>
    <col min="15621" max="15621" width="11.28515625" style="86" customWidth="1"/>
    <col min="15622" max="15623" width="13.7109375" style="86" customWidth="1"/>
    <col min="15624" max="15624" width="17" style="86" customWidth="1"/>
    <col min="15625" max="15864" width="9.140625" style="86" customWidth="1"/>
    <col min="15865" max="15865" width="3.7109375" style="86" customWidth="1"/>
    <col min="15866" max="15872" width="14.5703125" style="86"/>
    <col min="15873" max="15873" width="3.7109375" style="86" customWidth="1"/>
    <col min="15874" max="15874" width="14.5703125" style="86"/>
    <col min="15875" max="15875" width="41.28515625" style="86" customWidth="1"/>
    <col min="15876" max="15876" width="11.140625" style="86" customWidth="1"/>
    <col min="15877" max="15877" width="11.28515625" style="86" customWidth="1"/>
    <col min="15878" max="15879" width="13.7109375" style="86" customWidth="1"/>
    <col min="15880" max="15880" width="17" style="86" customWidth="1"/>
    <col min="15881" max="16120" width="9.140625" style="86" customWidth="1"/>
    <col min="16121" max="16121" width="3.7109375" style="86" customWidth="1"/>
    <col min="16122" max="16128" width="14.5703125" style="86"/>
    <col min="16129" max="16129" width="3.7109375" style="86" customWidth="1"/>
    <col min="16130" max="16130" width="14.5703125" style="86"/>
    <col min="16131" max="16131" width="41.28515625" style="86" customWidth="1"/>
    <col min="16132" max="16132" width="11.140625" style="86" customWidth="1"/>
    <col min="16133" max="16133" width="11.28515625" style="86" customWidth="1"/>
    <col min="16134" max="16135" width="13.7109375" style="86" customWidth="1"/>
    <col min="16136" max="16136" width="17" style="86" customWidth="1"/>
    <col min="16137" max="16376" width="9.140625" style="86" customWidth="1"/>
    <col min="16377" max="16377" width="3.7109375" style="86" customWidth="1"/>
    <col min="16378" max="16384" width="14.5703125" style="86"/>
  </cols>
  <sheetData>
    <row r="1" spans="1:250" ht="13.5" thickBot="1" x14ac:dyDescent="0.25">
      <c r="A1" s="80"/>
      <c r="B1" s="81"/>
      <c r="C1" s="82"/>
      <c r="D1" s="82"/>
      <c r="E1" s="83"/>
      <c r="F1" s="82"/>
      <c r="G1" s="84"/>
      <c r="H1" s="84"/>
      <c r="I1" s="84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</row>
    <row r="2" spans="1:250" ht="13.5" thickTop="1" x14ac:dyDescent="0.2">
      <c r="A2" s="168" t="s">
        <v>0</v>
      </c>
      <c r="B2" s="169"/>
      <c r="C2" s="172" t="s">
        <v>65</v>
      </c>
      <c r="D2" s="173"/>
      <c r="E2" s="173"/>
      <c r="F2" s="173"/>
      <c r="G2" s="174"/>
      <c r="H2" s="84"/>
      <c r="I2" s="84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</row>
    <row r="3" spans="1:250" x14ac:dyDescent="0.2">
      <c r="A3" s="170"/>
      <c r="B3" s="171"/>
      <c r="C3" s="175"/>
      <c r="D3" s="175"/>
      <c r="E3" s="175"/>
      <c r="F3" s="175"/>
      <c r="G3" s="176"/>
      <c r="H3" s="84"/>
      <c r="I3" s="84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/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/>
    </row>
    <row r="4" spans="1:250" ht="13.5" thickBot="1" x14ac:dyDescent="0.25">
      <c r="A4" s="177" t="s">
        <v>27</v>
      </c>
      <c r="B4" s="178"/>
      <c r="C4" s="179" t="s">
        <v>28</v>
      </c>
      <c r="D4" s="180"/>
      <c r="E4" s="180"/>
      <c r="F4" s="180"/>
      <c r="G4" s="181"/>
      <c r="H4" s="84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  <c r="HU4" s="84"/>
      <c r="HV4" s="84"/>
      <c r="HW4" s="84"/>
      <c r="HX4" s="84"/>
      <c r="HY4" s="84"/>
      <c r="HZ4" s="84"/>
      <c r="IA4" s="84"/>
      <c r="IB4" s="84"/>
      <c r="IC4" s="84"/>
      <c r="ID4" s="84"/>
      <c r="IE4" s="84"/>
      <c r="IF4" s="84"/>
      <c r="IG4" s="84"/>
      <c r="IH4" s="84"/>
      <c r="II4" s="84"/>
      <c r="IJ4" s="84"/>
      <c r="IK4" s="84"/>
      <c r="IL4" s="84"/>
      <c r="IM4" s="84"/>
      <c r="IN4" s="84"/>
      <c r="IO4" s="84"/>
      <c r="IP4" s="84"/>
    </row>
    <row r="5" spans="1:250" ht="13.5" thickTop="1" x14ac:dyDescent="0.2"/>
    <row r="6" spans="1:250" x14ac:dyDescent="0.2">
      <c r="F6" s="88"/>
      <c r="G6" s="88"/>
      <c r="H6" s="89"/>
      <c r="J6" s="134"/>
    </row>
    <row r="7" spans="1:250" ht="25.5" x14ac:dyDescent="0.2">
      <c r="A7" s="90" t="s">
        <v>29</v>
      </c>
      <c r="B7" s="91" t="s">
        <v>30</v>
      </c>
      <c r="C7" s="92" t="s">
        <v>19</v>
      </c>
      <c r="D7" s="182" t="s">
        <v>31</v>
      </c>
      <c r="E7" s="183"/>
      <c r="F7" s="183"/>
      <c r="G7" s="183"/>
      <c r="H7" s="93" t="s">
        <v>32</v>
      </c>
      <c r="I7" s="94"/>
      <c r="J7" s="134"/>
    </row>
    <row r="8" spans="1:250" ht="33.75" x14ac:dyDescent="0.2">
      <c r="A8" s="124">
        <v>1</v>
      </c>
      <c r="B8" s="95" t="s">
        <v>33</v>
      </c>
      <c r="C8" s="96" t="s">
        <v>34</v>
      </c>
      <c r="D8" s="97" t="s">
        <v>35</v>
      </c>
      <c r="E8" s="98">
        <v>1</v>
      </c>
      <c r="F8" s="98"/>
      <c r="G8" s="98">
        <f t="shared" ref="G8:G13" si="0">(E8*F8)</f>
        <v>0</v>
      </c>
      <c r="H8" s="99" t="s">
        <v>36</v>
      </c>
      <c r="J8" s="100"/>
    </row>
    <row r="9" spans="1:250" ht="45" x14ac:dyDescent="0.2">
      <c r="A9" s="124">
        <v>3</v>
      </c>
      <c r="B9" s="95" t="s">
        <v>38</v>
      </c>
      <c r="C9" s="96" t="s">
        <v>37</v>
      </c>
      <c r="D9" s="97" t="s">
        <v>35</v>
      </c>
      <c r="E9" s="98">
        <v>1</v>
      </c>
      <c r="F9" s="98"/>
      <c r="G9" s="98">
        <f t="shared" si="0"/>
        <v>0</v>
      </c>
      <c r="H9" s="99" t="s">
        <v>36</v>
      </c>
      <c r="I9" s="101"/>
      <c r="J9" s="100"/>
    </row>
    <row r="10" spans="1:250" ht="22.5" x14ac:dyDescent="0.2">
      <c r="A10" s="124">
        <v>4</v>
      </c>
      <c r="B10" s="95" t="s">
        <v>40</v>
      </c>
      <c r="C10" s="96" t="s">
        <v>39</v>
      </c>
      <c r="D10" s="97" t="s">
        <v>35</v>
      </c>
      <c r="E10" s="98">
        <v>1</v>
      </c>
      <c r="F10" s="98"/>
      <c r="G10" s="98">
        <f t="shared" si="0"/>
        <v>0</v>
      </c>
      <c r="H10" s="99" t="s">
        <v>36</v>
      </c>
      <c r="I10" s="101"/>
      <c r="J10" s="100"/>
    </row>
    <row r="11" spans="1:250" ht="22.5" x14ac:dyDescent="0.2">
      <c r="A11" s="124">
        <v>5</v>
      </c>
      <c r="B11" s="95" t="s">
        <v>41</v>
      </c>
      <c r="C11" s="96" t="s">
        <v>102</v>
      </c>
      <c r="D11" s="97" t="s">
        <v>35</v>
      </c>
      <c r="E11" s="98">
        <v>1</v>
      </c>
      <c r="F11" s="98"/>
      <c r="G11" s="98">
        <f>(E11*F11)</f>
        <v>0</v>
      </c>
      <c r="H11" s="99" t="s">
        <v>36</v>
      </c>
      <c r="J11" s="100"/>
    </row>
    <row r="12" spans="1:250" ht="22.5" x14ac:dyDescent="0.2">
      <c r="A12" s="124">
        <v>6</v>
      </c>
      <c r="B12" s="95" t="s">
        <v>42</v>
      </c>
      <c r="C12" s="96" t="s">
        <v>103</v>
      </c>
      <c r="D12" s="97" t="s">
        <v>35</v>
      </c>
      <c r="E12" s="98">
        <v>1</v>
      </c>
      <c r="F12" s="98"/>
      <c r="G12" s="98">
        <f t="shared" si="0"/>
        <v>0</v>
      </c>
      <c r="H12" s="99" t="s">
        <v>36</v>
      </c>
      <c r="J12" s="100"/>
    </row>
    <row r="13" spans="1:250" x14ac:dyDescent="0.2">
      <c r="A13" s="124">
        <v>7</v>
      </c>
      <c r="B13" s="95" t="s">
        <v>45</v>
      </c>
      <c r="C13" s="102" t="s">
        <v>43</v>
      </c>
      <c r="D13" s="97" t="s">
        <v>35</v>
      </c>
      <c r="E13" s="98">
        <v>1</v>
      </c>
      <c r="F13" s="98"/>
      <c r="G13" s="98">
        <f t="shared" si="0"/>
        <v>0</v>
      </c>
      <c r="H13" s="99" t="s">
        <v>36</v>
      </c>
      <c r="J13" s="100"/>
    </row>
    <row r="14" spans="1:250" ht="101.25" x14ac:dyDescent="0.2">
      <c r="A14" s="124"/>
      <c r="B14" s="95"/>
      <c r="C14" s="103" t="s">
        <v>44</v>
      </c>
      <c r="D14" s="97"/>
      <c r="E14" s="98"/>
      <c r="F14" s="98"/>
      <c r="G14" s="98"/>
      <c r="H14" s="104"/>
      <c r="J14" s="100"/>
    </row>
    <row r="15" spans="1:250" ht="45" x14ac:dyDescent="0.2">
      <c r="A15" s="124">
        <v>11</v>
      </c>
      <c r="B15" s="95" t="s">
        <v>47</v>
      </c>
      <c r="C15" s="96" t="s">
        <v>46</v>
      </c>
      <c r="D15" s="97" t="s">
        <v>35</v>
      </c>
      <c r="E15" s="98">
        <v>1</v>
      </c>
      <c r="F15" s="98"/>
      <c r="G15" s="98">
        <f t="shared" ref="G15:G16" si="1">(E15*F15)</f>
        <v>0</v>
      </c>
      <c r="H15" s="99" t="s">
        <v>36</v>
      </c>
      <c r="J15" s="100"/>
    </row>
    <row r="16" spans="1:250" x14ac:dyDescent="0.2">
      <c r="A16" s="124">
        <v>17</v>
      </c>
      <c r="B16" s="95" t="s">
        <v>50</v>
      </c>
      <c r="C16" s="102" t="s">
        <v>48</v>
      </c>
      <c r="D16" s="97" t="s">
        <v>35</v>
      </c>
      <c r="E16" s="98">
        <v>1</v>
      </c>
      <c r="F16" s="98"/>
      <c r="G16" s="98">
        <f t="shared" si="1"/>
        <v>0</v>
      </c>
      <c r="H16" s="99" t="s">
        <v>36</v>
      </c>
      <c r="J16" s="100"/>
    </row>
    <row r="17" spans="1:10" ht="45" x14ac:dyDescent="0.2">
      <c r="A17" s="124"/>
      <c r="B17" s="95"/>
      <c r="C17" s="103" t="s">
        <v>49</v>
      </c>
      <c r="D17" s="97"/>
      <c r="E17" s="98"/>
      <c r="F17" s="98"/>
      <c r="G17" s="98"/>
      <c r="H17" s="105"/>
      <c r="J17" s="100"/>
    </row>
    <row r="18" spans="1:10" x14ac:dyDescent="0.2">
      <c r="A18" s="124">
        <v>18</v>
      </c>
      <c r="B18" s="95" t="s">
        <v>52</v>
      </c>
      <c r="C18" s="102" t="s">
        <v>51</v>
      </c>
      <c r="D18" s="97" t="s">
        <v>35</v>
      </c>
      <c r="E18" s="98">
        <v>1</v>
      </c>
      <c r="F18" s="98"/>
      <c r="G18" s="98">
        <f>(E18*F18)</f>
        <v>0</v>
      </c>
      <c r="H18" s="99" t="s">
        <v>36</v>
      </c>
      <c r="J18" s="100"/>
    </row>
    <row r="19" spans="1:10" ht="33.75" x14ac:dyDescent="0.2">
      <c r="A19" s="124"/>
      <c r="B19" s="95"/>
      <c r="C19" s="103" t="s">
        <v>67</v>
      </c>
      <c r="D19" s="97"/>
      <c r="E19" s="98"/>
      <c r="F19" s="98"/>
      <c r="G19" s="98"/>
      <c r="H19" s="105"/>
      <c r="J19" s="100"/>
    </row>
    <row r="20" spans="1:10" ht="13.5" customHeight="1" x14ac:dyDescent="0.2">
      <c r="A20" s="106">
        <v>19</v>
      </c>
      <c r="B20" s="95" t="s">
        <v>54</v>
      </c>
      <c r="C20" s="107" t="s">
        <v>53</v>
      </c>
      <c r="D20" s="108" t="s">
        <v>35</v>
      </c>
      <c r="E20" s="109">
        <v>1</v>
      </c>
      <c r="F20" s="109"/>
      <c r="G20" s="110">
        <f t="shared" ref="G20:G23" si="2">(E20*F20)</f>
        <v>0</v>
      </c>
      <c r="H20" s="99" t="s">
        <v>36</v>
      </c>
      <c r="J20" s="100"/>
    </row>
    <row r="21" spans="1:10" x14ac:dyDescent="0.2">
      <c r="A21" s="124">
        <v>20</v>
      </c>
      <c r="B21" s="95" t="s">
        <v>57</v>
      </c>
      <c r="C21" s="96" t="s">
        <v>55</v>
      </c>
      <c r="D21" s="97" t="s">
        <v>35</v>
      </c>
      <c r="E21" s="98">
        <v>1</v>
      </c>
      <c r="F21" s="98"/>
      <c r="G21" s="98">
        <f t="shared" si="2"/>
        <v>0</v>
      </c>
      <c r="H21" s="99" t="s">
        <v>36</v>
      </c>
      <c r="J21" s="100"/>
    </row>
    <row r="22" spans="1:10" ht="45" x14ac:dyDescent="0.2">
      <c r="A22" s="124"/>
      <c r="B22" s="95"/>
      <c r="C22" s="103" t="s">
        <v>56</v>
      </c>
      <c r="D22" s="97"/>
      <c r="E22" s="98"/>
      <c r="F22" s="98"/>
      <c r="G22" s="98"/>
      <c r="H22" s="105"/>
      <c r="J22" s="100"/>
    </row>
    <row r="23" spans="1:10" ht="38.25" customHeight="1" x14ac:dyDescent="0.2">
      <c r="A23" s="111">
        <v>26</v>
      </c>
      <c r="B23" s="95" t="s">
        <v>90</v>
      </c>
      <c r="C23" s="107" t="s">
        <v>58</v>
      </c>
      <c r="D23" s="108" t="s">
        <v>35</v>
      </c>
      <c r="E23" s="112">
        <v>1</v>
      </c>
      <c r="F23" s="112"/>
      <c r="G23" s="110">
        <f t="shared" si="2"/>
        <v>0</v>
      </c>
      <c r="H23" s="99" t="s">
        <v>36</v>
      </c>
      <c r="J23" s="100"/>
    </row>
    <row r="24" spans="1:10" x14ac:dyDescent="0.2">
      <c r="A24" s="113"/>
      <c r="B24" s="114" t="s">
        <v>59</v>
      </c>
      <c r="C24" s="115" t="str">
        <f>CONCATENATE(B7," ",C7)</f>
        <v>000 Vedlejší rozpočtové a ostatní náklady</v>
      </c>
      <c r="D24" s="116"/>
      <c r="E24" s="117"/>
      <c r="F24" s="118"/>
      <c r="G24" s="119">
        <f>SUM(G8:G23)</f>
        <v>0</v>
      </c>
      <c r="H24" s="89"/>
      <c r="I24" s="120"/>
    </row>
    <row r="25" spans="1:10" x14ac:dyDescent="0.2">
      <c r="F25" s="88"/>
      <c r="G25" s="88"/>
      <c r="H25" s="89"/>
    </row>
    <row r="26" spans="1:10" x14ac:dyDescent="0.2">
      <c r="A26" s="121" t="s">
        <v>21</v>
      </c>
      <c r="B26" s="122"/>
      <c r="C26" s="121"/>
      <c r="D26" s="123"/>
      <c r="E26" s="121"/>
      <c r="F26" s="121"/>
      <c r="G26" s="121"/>
      <c r="H26" s="89"/>
    </row>
    <row r="27" spans="1:10" ht="23.25" customHeight="1" x14ac:dyDescent="0.2">
      <c r="A27" s="166" t="s">
        <v>60</v>
      </c>
      <c r="B27" s="184"/>
      <c r="C27" s="184"/>
      <c r="D27" s="184"/>
      <c r="E27" s="184"/>
      <c r="F27" s="184"/>
      <c r="G27" s="184"/>
      <c r="H27" s="89"/>
    </row>
    <row r="28" spans="1:10" ht="100.5" customHeight="1" x14ac:dyDescent="0.2">
      <c r="A28" s="165" t="s">
        <v>61</v>
      </c>
      <c r="B28" s="165"/>
      <c r="C28" s="165"/>
      <c r="D28" s="165"/>
      <c r="E28" s="165"/>
      <c r="F28" s="165"/>
      <c r="G28" s="165"/>
      <c r="H28" s="89"/>
    </row>
    <row r="29" spans="1:10" ht="13.5" customHeight="1" x14ac:dyDescent="0.2">
      <c r="A29" s="166" t="s">
        <v>62</v>
      </c>
      <c r="B29" s="167"/>
      <c r="C29" s="167"/>
      <c r="D29" s="167"/>
      <c r="E29" s="167"/>
      <c r="F29" s="167"/>
      <c r="G29" s="167"/>
      <c r="H29" s="89"/>
    </row>
    <row r="30" spans="1:10" ht="13.5" customHeight="1" x14ac:dyDescent="0.2">
      <c r="A30" s="166" t="s">
        <v>63</v>
      </c>
      <c r="B30" s="167"/>
      <c r="C30" s="167"/>
      <c r="D30" s="167"/>
      <c r="E30" s="167"/>
      <c r="F30" s="167"/>
      <c r="G30" s="167"/>
      <c r="H30" s="89"/>
    </row>
    <row r="31" spans="1:10" x14ac:dyDescent="0.2">
      <c r="F31" s="88"/>
      <c r="G31" s="88"/>
      <c r="H31" s="89"/>
    </row>
    <row r="32" spans="1:10" x14ac:dyDescent="0.2">
      <c r="F32" s="88"/>
      <c r="G32" s="88"/>
      <c r="H32" s="89"/>
    </row>
    <row r="33" spans="6:8" x14ac:dyDescent="0.2">
      <c r="F33" s="88"/>
      <c r="G33" s="88"/>
      <c r="H33" s="89"/>
    </row>
    <row r="34" spans="6:8" x14ac:dyDescent="0.2">
      <c r="F34" s="88"/>
      <c r="G34" s="88"/>
      <c r="H34" s="89"/>
    </row>
    <row r="35" spans="6:8" x14ac:dyDescent="0.2">
      <c r="F35" s="88"/>
      <c r="G35" s="88"/>
      <c r="H35" s="89"/>
    </row>
    <row r="36" spans="6:8" x14ac:dyDescent="0.2">
      <c r="F36" s="88"/>
      <c r="G36" s="88"/>
      <c r="H36" s="89"/>
    </row>
    <row r="37" spans="6:8" x14ac:dyDescent="0.2">
      <c r="F37" s="88"/>
      <c r="G37" s="88"/>
      <c r="H37" s="89"/>
    </row>
    <row r="38" spans="6:8" x14ac:dyDescent="0.2">
      <c r="F38" s="88"/>
      <c r="G38" s="88"/>
      <c r="H38" s="89"/>
    </row>
    <row r="39" spans="6:8" x14ac:dyDescent="0.2">
      <c r="F39" s="88"/>
      <c r="G39" s="88"/>
      <c r="H39" s="89"/>
    </row>
    <row r="40" spans="6:8" x14ac:dyDescent="0.2">
      <c r="F40" s="88"/>
      <c r="G40" s="88"/>
      <c r="H40" s="89"/>
    </row>
    <row r="41" spans="6:8" x14ac:dyDescent="0.2">
      <c r="F41" s="88"/>
      <c r="G41" s="88"/>
      <c r="H41" s="89"/>
    </row>
  </sheetData>
  <mergeCells count="9">
    <mergeCell ref="A28:G28"/>
    <mergeCell ref="A29:G29"/>
    <mergeCell ref="A30:G30"/>
    <mergeCell ref="A2:B3"/>
    <mergeCell ref="C2:G3"/>
    <mergeCell ref="A4:B4"/>
    <mergeCell ref="C4:G4"/>
    <mergeCell ref="D7:G7"/>
    <mergeCell ref="A27:G27"/>
  </mergeCells>
  <pageMargins left="0.7" right="0.7" top="0.78740157499999996" bottom="0.78740157499999996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KL</vt:lpstr>
      <vt:lpstr>VRN</vt:lpstr>
      <vt:lpstr>\</vt:lpstr>
      <vt:lpstr>KL!Oblast_tisku</vt:lpstr>
      <vt:lpstr>VRN!Oblast_tisku</vt:lpstr>
      <vt:lpstr>KL!SazbaDPH1</vt:lpstr>
      <vt:lpstr>KL!SazbaDPH2</vt:lpstr>
      <vt:lpstr>KL!StavbaCelkem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Marcela Dvořáková</cp:lastModifiedBy>
  <cp:lastPrinted>2021-01-25T14:31:00Z</cp:lastPrinted>
  <dcterms:created xsi:type="dcterms:W3CDTF">2020-11-25T09:03:23Z</dcterms:created>
  <dcterms:modified xsi:type="dcterms:W3CDTF">2021-01-25T14:31:34Z</dcterms:modified>
</cp:coreProperties>
</file>